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inst02\Desktop\"/>
    </mc:Choice>
  </mc:AlternateContent>
  <bookViews>
    <workbookView xWindow="0" yWindow="0" windowWidth="15360" windowHeight="74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L13" i="1" l="1"/>
  <c r="N123" i="1"/>
  <c r="N120" i="1"/>
  <c r="N116" i="1"/>
  <c r="N114" i="1"/>
  <c r="N111" i="1"/>
  <c r="L109" i="1"/>
  <c r="N109" i="1" s="1"/>
  <c r="N106" i="1"/>
  <c r="N104" i="1"/>
  <c r="N102" i="1"/>
  <c r="N99" i="1"/>
  <c r="N96" i="1"/>
  <c r="N94" i="1"/>
  <c r="N86" i="1"/>
  <c r="N84" i="1"/>
  <c r="N79" i="1"/>
  <c r="N75" i="1"/>
  <c r="N73" i="1"/>
  <c r="N71" i="1"/>
  <c r="N69" i="1"/>
  <c r="N67" i="1"/>
  <c r="N65" i="1"/>
  <c r="N62" i="1"/>
  <c r="N59" i="1"/>
  <c r="N58" i="1"/>
  <c r="N55" i="1"/>
  <c r="N53" i="1"/>
  <c r="N50" i="1"/>
  <c r="L48" i="1"/>
  <c r="N48" i="1" s="1"/>
  <c r="L46" i="1"/>
  <c r="N46" i="1" s="1"/>
  <c r="N42" i="1"/>
  <c r="N39" i="1"/>
  <c r="N36" i="1"/>
  <c r="N32" i="1"/>
  <c r="N31" i="1"/>
  <c r="N28" i="1"/>
  <c r="M27" i="1"/>
  <c r="L27" i="1"/>
  <c r="N10" i="1"/>
  <c r="N27" i="1" l="1"/>
</calcChain>
</file>

<file path=xl/sharedStrings.xml><?xml version="1.0" encoding="utf-8"?>
<sst xmlns="http://schemas.openxmlformats.org/spreadsheetml/2006/main" count="396" uniqueCount="327">
  <si>
    <t>PLAN OPERATIVO ANUAL 2018</t>
  </si>
  <si>
    <t xml:space="preserve">PLAN DE DESARROLLO DISTRITAL </t>
  </si>
  <si>
    <t>PLAN TERRITORIAL DE SALUD</t>
  </si>
  <si>
    <t>OBJETIVO ESTRATÉGICO</t>
  </si>
  <si>
    <t>META</t>
  </si>
  <si>
    <t xml:space="preserve">LÍNEA BASE </t>
  </si>
  <si>
    <t>PRODUCTO</t>
  </si>
  <si>
    <t>INDICADOR</t>
  </si>
  <si>
    <t>FORMULA DEL INDICADOR</t>
  </si>
  <si>
    <t>ACTIVIDADES</t>
  </si>
  <si>
    <t>NOMBRE</t>
  </si>
  <si>
    <t>Resultados 2018</t>
  </si>
  <si>
    <t>Resultado</t>
  </si>
  <si>
    <t xml:space="preserve">PILAR </t>
  </si>
  <si>
    <t>PROGRAMA</t>
  </si>
  <si>
    <t>PROYECTO</t>
  </si>
  <si>
    <t>LÍNEA DE ACCIÓN</t>
  </si>
  <si>
    <t>Numerador</t>
  </si>
  <si>
    <t>Denominador</t>
  </si>
  <si>
    <t>Evaluacion 2018</t>
  </si>
  <si>
    <t xml:space="preserve">Pilar 1 Igualdad de calidad de vida </t>
  </si>
  <si>
    <t xml:space="preserve">Atención integral y eficiente de la salud </t>
  </si>
  <si>
    <t xml:space="preserve">Atención integral en salud </t>
  </si>
  <si>
    <t xml:space="preserve">Gestión compartida del riesgo en salud </t>
  </si>
  <si>
    <t>Formular e implementar un modelo de atención integral que dé respuesta efectiva a las necesidades en salud de la población.</t>
  </si>
  <si>
    <t>1. Implementar siete (7) rutas integrales de  atención en salud - RIAS en la Subred Norte.</t>
  </si>
  <si>
    <t>4 Rutas Diseñadas en Implementación
(Crónicos-Cardio Cerebro Vascular Metabólico, Materno Infantil, Cáncer, Salud Mental-Psicosocial y Comportamiento)</t>
  </si>
  <si>
    <t xml:space="preserve">Documento por Ruta y Actas de socialización  </t>
  </si>
  <si>
    <t xml:space="preserve">Rutas implementadas. </t>
  </si>
  <si>
    <t>Rutas implementadas / Rutas programadas</t>
  </si>
  <si>
    <t>Diseño técnico  de las  3 Rutas Integrales de Atención RIAS (EPOC, Salud Mental-SPA, Enfermedades Infecciosas) para la articulación entre unidades primarias (21), CAPS (5) y UMHES (4).</t>
  </si>
  <si>
    <t>Implementación de las 7 Rutas Integrales de Atención Definidas</t>
  </si>
  <si>
    <t>Seguimiento mensual al tablero de indicadores de las RIAS</t>
  </si>
  <si>
    <t>2. Canalizar efectivamente el 60% de la población objeto de atención identificada (Capital Salud y PPNA) .</t>
  </si>
  <si>
    <t xml:space="preserve">26.7% de canalización efectiva de 183.776 pacientes identificados 
</t>
  </si>
  <si>
    <t>Documento e Informe ejecutivo de canalizaciones</t>
  </si>
  <si>
    <t xml:space="preserve">Porcentaje de pacientes canalizados efectivamente </t>
  </si>
  <si>
    <t>Número de pacientes canalizados/No. de pacientes identificados  (Capital Salud y PPNA) .</t>
  </si>
  <si>
    <t>Organización de bases de datos y Georreferenciación de la población.</t>
  </si>
  <si>
    <t>Canalización efectiva de pacientes a las RIAS.</t>
  </si>
  <si>
    <t>Análisis de Resultados de Canalización</t>
  </si>
  <si>
    <t xml:space="preserve">3. Alcanzar un seguimiento del 100% y una adherencia promedio del 60%  en las siete (7) rutas integrales de atención en salud.
Crónicos: Cardio – Cerebro – Vascular – Metabólico 60%
Infecciones respiratorias crónicas 50% 
Trastornos mentales y del comportamiento debido a uso de sustancias psicoactivas y adicciones 60%
Trastornos psicosociales y del comportamiento 60%
Cáncer 90%
Condición Materno perinatal 85%
Enfermedades infecciosas 45%
Violencia relacionada con el conflicto, armado, Violencia de género, Violencia por conflictividad social 45%. </t>
  </si>
  <si>
    <t>Línea base general: Seguimiento 46% - Adherencia 36%
crónicas
Seguimiento 0% - Adherencia0%</t>
  </si>
  <si>
    <t>Informe de seguimiento por ruta e Informe de adherencia por ruta</t>
  </si>
  <si>
    <t>Porcentaje de pacientes con seguimiento  a la ruta.</t>
  </si>
  <si>
    <t>paciente con seguimiento/pacientes inscritos en la ruta</t>
  </si>
  <si>
    <t xml:space="preserve">Diseño y operación del modelo de seguimiento (equipo de trabajo y herramientas)  </t>
  </si>
  <si>
    <t>Porcentaje de pacientes con adherencia a la ruta</t>
  </si>
  <si>
    <t>Número de pacientes adheridos en la ruta/Número de pacientes inscritos en la ruta</t>
  </si>
  <si>
    <t>trastornos mentales y del comportamiento debido a uso de sustancias psicoactivas y adicciones 
Seguimiento 50% - Adherencia 45%</t>
  </si>
  <si>
    <t xml:space="preserve">Trastornos psicosociales y del comportamiento
Seguimiento 80% - Adherencia 38%
</t>
  </si>
  <si>
    <t xml:space="preserve">Seguimiento y verificación de adherencia de ruta a pacientes inscritos por cada una de ellas </t>
  </si>
  <si>
    <t>Condición Materno perinatal 
Seguimiento 70% - Adherencia 64,6%</t>
  </si>
  <si>
    <t>Cancer 
Seguimiento 70% - Adherencia 64,6%</t>
  </si>
  <si>
    <t>Enfermedades infecciosas 
Seguimiento 0% - Adherencia 0%</t>
  </si>
  <si>
    <t>Generación de informes y socialización.</t>
  </si>
  <si>
    <t>Violencia relacionada con el conflicto, armado, Violencia de género, Violencia por conflictividad social 
Seguimiento 70% - Adherencia 49%</t>
  </si>
  <si>
    <t>4. Lograr y mantener coberturas de vacunación iguales o mayores al 95% en la población sujetos de programa en las IPS publicas.</t>
  </si>
  <si>
    <t>Informe de vacunación con analisis de IPS Publicas</t>
  </si>
  <si>
    <t>Porcentaje de cumplimiento vacunación</t>
  </si>
  <si>
    <t>Número de dosis aplicada/Número de dosis programadas</t>
  </si>
  <si>
    <t xml:space="preserve">Implementación de estrategias que permitan alcanzar coberturas útiles de vacunación en las unidades de la Subred Norte </t>
  </si>
  <si>
    <t>5. Mantener o disminuir los indicadores trazadores de mortalidad (Localidades). 
Mortalidad materna  26,6  por 100.000 NV
Mortalidad perinatal 12,3  por 1.000 NV+Fetales
Mortalidad infantil 8,16 por 1.000 NV 
Mortalidad desnutrición 0 muertes  por 100.000 Menores 5 años
Fecundidad mujeres 10- 14 años disminuir  en 6%
Fecundidad mujeres 15- 19 años disminuir  en 6%
Bajo peso al nacer  LB: 12,1% en NV.</t>
  </si>
  <si>
    <t>Mortalidad materna 22,1
Mortalidad perinatal 12,1
Mortalidad infantil 8,1
Mortalidad desnutrición 0 
Fecundidad mujeres 10- 14 años 0,6 
Fecundidad mujeres 15- 19 años 24,1
Bajo peso al nacer  4,92</t>
  </si>
  <si>
    <t>Informe de indicadores trazadores</t>
  </si>
  <si>
    <t>Cumplimiento de metas de mortalidad en indicadores trazadores.</t>
  </si>
  <si>
    <t>Indicadores trazadores cumplidos/Indicadores trazadores del plan de desarrollo</t>
  </si>
  <si>
    <t>Fortalecimiento de las RIAS orientándolas al impacto de los indicadores trazadores.</t>
  </si>
  <si>
    <t>Seguimiento mensual al comportamiento de indicadores y socializar resultados.</t>
  </si>
  <si>
    <t>Participación en análisis de vigilancia de los casos presentados y generación de planes de mejora.</t>
  </si>
  <si>
    <t>6. Incrementar el despliegue de estrategias a 42,600 personas  que cuentan con prácticas adecuadas de cuidado y autocuidado en el plan de intervenciones colectivas (espacios de vivienda, educativo y público).</t>
  </si>
  <si>
    <t>35.500 personas vigencia 2017 ver aumento</t>
  </si>
  <si>
    <t>Informe de practicas adecuadas</t>
  </si>
  <si>
    <t>Porcentaje de cumplimiento prácticas adecuadas</t>
  </si>
  <si>
    <t>Número de personas con practicas adecuadas/población objeto</t>
  </si>
  <si>
    <t>Fomentar las prácticas de cuidado y autocuidado en los espacios de vivienda, educativo y público</t>
  </si>
  <si>
    <t xml:space="preserve">Organización y operación de servicios de salud en redes integradas </t>
  </si>
  <si>
    <t xml:space="preserve">7. Mejorar la oportunidad en la asignación de citas para las consulta especializadas (medicina interna- 15 días, Gineco-obstetricia - 8 días y pediatría 5 días) dando cumplimiento durante el año 2018 a los estándares establecidos en la norma. </t>
  </si>
  <si>
    <t>Medicina Interna 34,1 días 
Ginecología 15,9 
Obstetricia 17,4 días 
Pediatría 20,1 días
Diciembre</t>
  </si>
  <si>
    <t>Informe de oportunidad gestión de la información</t>
  </si>
  <si>
    <t xml:space="preserve"> Oportunidad consulta </t>
  </si>
  <si>
    <t>indicador 1552</t>
  </si>
  <si>
    <t xml:space="preserve">Realizar análisis mensual al comportamiento de la agenda de consulta externa de especialidades </t>
  </si>
  <si>
    <t>Implementar las acciones de mejora tendientes a alcanzar las metas de oportunidad en consulta especializada</t>
  </si>
  <si>
    <t>8. Mantener la oportunidad de atención en la consulta de urgencias  en un tiempo igual o  menor a 90 minutos para pacientes clasificados como triage III.</t>
  </si>
  <si>
    <t xml:space="preserve">28,8 minutos Triage II </t>
  </si>
  <si>
    <t>Matriz de información de oportunidad de la atención triage III</t>
  </si>
  <si>
    <t>Oportunidad de Atención de triage III</t>
  </si>
  <si>
    <t>Sumatoria de minutos transcurrida en la solictud de la atención y la atención/No. de usuarios que solicitaron atención.</t>
  </si>
  <si>
    <t xml:space="preserve">Validar la medición de la oportunidad de atención para triage III, generando  estrategias de captura del dato </t>
  </si>
  <si>
    <t>Programación del recurso humano de acuerdo con variación de la demanda.</t>
  </si>
  <si>
    <t>Análisis de información, socialización a equipos de salud y definición de acciones de  mejora para alcanzar la meta de atención de triage III.</t>
  </si>
  <si>
    <t>Redes Integradas de servicios de salud</t>
  </si>
  <si>
    <t>9. Disminuir al 95% o menos los porcentajes promedio de ocupación de los servicios de urgencias.</t>
  </si>
  <si>
    <t>102,6%
Unidades Simón, CES y Calle 80.</t>
  </si>
  <si>
    <t>Matriz de indicadores misionales</t>
  </si>
  <si>
    <t>Porcentaje de Ocupación</t>
  </si>
  <si>
    <t>Días cama ocupado/Días cama disponible</t>
  </si>
  <si>
    <t>Unificación del proceso de atención de urgencias.</t>
  </si>
  <si>
    <t>Seguimiento e intervención  a los tiempos a través del proceso de atención.</t>
  </si>
  <si>
    <t xml:space="preserve">Capacitación del talento humano en guías de práctica clínica. </t>
  </si>
  <si>
    <t>10. Alcanzar estancias no mayores a 24 horas en servicio de urgencias.</t>
  </si>
  <si>
    <t xml:space="preserve">35,56 horas </t>
  </si>
  <si>
    <t xml:space="preserve">Promedio estancias en servicio de urgencias </t>
  </si>
  <si>
    <t xml:space="preserve">Sumatoria total del tiempo en observación de urgencias/ Número de pacientes que egresaron a observación urgencias en el periodo </t>
  </si>
  <si>
    <t>Realizar auditoria de pertinencia sobre ingresos a observación de urgencias.</t>
  </si>
  <si>
    <t>11. Disminuir en un promedio del 10% el indicador de promedio día estancia en los servicios de hospitalización medicina interna - quirúrgicos.</t>
  </si>
  <si>
    <t>5,4  medicina interna 
4,8 Quirúrgicos</t>
  </si>
  <si>
    <t xml:space="preserve">hoja de indicador </t>
  </si>
  <si>
    <t>Días Estancia Hospitalaria</t>
  </si>
  <si>
    <t>Dias cama ocupado/egresos</t>
  </si>
  <si>
    <t>Implementar el servicio de Alta Temprana, a través del Programa de Hospitalización Domiciliaria</t>
  </si>
  <si>
    <t>Realizar seguimiento a la operación del servicio de hospitalización domiciliaria en la Subred Norte</t>
  </si>
  <si>
    <t>Capacitar a profesionales de los servicios de Medicina Interna y Quirúrgicos en Guías de Atención</t>
  </si>
  <si>
    <t>12. Fortalecer la especialización de la Unidad Simón Bolívar en tres servicios (implementación unidad renal, hemodinámica y  16 nuevas unidades  Cuidado Crítico Adultos) .</t>
  </si>
  <si>
    <t>No hay Unidad Renal
No hay Hemodinámica
23 camas de UCI adulto</t>
  </si>
  <si>
    <t>Informes de implementación de los servicios</t>
  </si>
  <si>
    <t>Implementación de Servicios Especializados</t>
  </si>
  <si>
    <t>Servicio implementado/servicios programados para la implementación</t>
  </si>
  <si>
    <t>Implementar la Unidad Renal y hemodinámica en  UMHES Simón Bolívar</t>
  </si>
  <si>
    <t>Realizar la apertura de 16 nuevas camas en la UMHES Simón Bolívar</t>
  </si>
  <si>
    <t>Seguimiento y análisis de producción y eficiencia de los nuevos servicios</t>
  </si>
  <si>
    <t>13. Ejecutar el 80% de las acciones establecidas para la reorganización y fortalecimiento de servicios en las  Unidad Médicas Hospitalarias  Especializadas de la Subred UMHES.</t>
  </si>
  <si>
    <t>Plan de organización y fortalecimiento de servicios en las  Unidad Médicas Hospitalarias  Especializadas y el respectivo seguimiento</t>
  </si>
  <si>
    <t>Cumplimiento de las acciones de reorganización y fortalecimiento UMHES</t>
  </si>
  <si>
    <t>Acciones de reorganización realizadas/Acciones de reorganización programadas</t>
  </si>
  <si>
    <t>Elaborar e implementación del  plan de organización y fortalecimiento de servicios en las  Unidad Médicas Hospitalarias  Especializadas de la Subred UMHES</t>
  </si>
  <si>
    <t>Seguimiento mensual y generación de acciones  mejora.</t>
  </si>
  <si>
    <t xml:space="preserve">Habilitación y acreditación de calidad de los servicios de salud </t>
  </si>
  <si>
    <t>14. Realizar análisis, plan de mejora y seguimiento  al 100% de los eventos adversos presentados en la Subred Norte.</t>
  </si>
  <si>
    <t>100%
1,610 Eventos adversos 2017</t>
  </si>
  <si>
    <t>Matriz de sucesos de seguridad.</t>
  </si>
  <si>
    <t>Gestión del evento adverso</t>
  </si>
  <si>
    <t xml:space="preserve">Eventos adversos con analsis y mejora /eventos adversos presentados y clasificados </t>
  </si>
  <si>
    <t>Fortalecimiento de reporte  de sucesos inseguros en la Subred Norte.</t>
  </si>
  <si>
    <t xml:space="preserve">Análisis  de los eventos adversos clasificados en la institución. </t>
  </si>
  <si>
    <t>Socialización y aplicación de  resultados de acciones de mejora - aprendizaje institucional.</t>
  </si>
  <si>
    <t xml:space="preserve">15. Incrementar en un   20%  los resultados de autoevaluación  de los estándares de acreditación en salud, dando cumplimiento al 80% de los planes de mejora a través de la gestión en el proceso de mejora continua. </t>
  </si>
  <si>
    <t xml:space="preserve">Autoevaluación 2017: 1.0
Cumplimiento planes de mejora   91,6%
</t>
  </si>
  <si>
    <t xml:space="preserve">Informe Calificacion Cuantitativa de los grupos de Estandares del Sistema Unico de Acreditacion. </t>
  </si>
  <si>
    <t>Nivel de avance en la calificación de autoevaluación de estándares de Acreditación</t>
  </si>
  <si>
    <t xml:space="preserve">Promedio de la calificación de autoevaluación en la vigencia evaluada/Promedio de la calificación de autoevaluación en la vigencia anterior .
Número de acciones de mejora implementadas/No. de acciones de mejora programadas </t>
  </si>
  <si>
    <t>Desarrollo de la metodología de acreditación en su segundo ciclo.</t>
  </si>
  <si>
    <t xml:space="preserve">Planificación, ejecución y seguimiento a la estrategia de referenciación comparativa. </t>
  </si>
  <si>
    <t xml:space="preserve">16. Realizar un  diagnóstico de la población del área de influencia  (especialmente extranjeros) analizando su impacto en la prestación de servicios de salud. </t>
  </si>
  <si>
    <t>Diagnóstico situacional ESE 2016</t>
  </si>
  <si>
    <t>Documento Diagnóstico</t>
  </si>
  <si>
    <t>Diagnóstico elaborado</t>
  </si>
  <si>
    <t>Existencia de documento de diagnóstico</t>
  </si>
  <si>
    <t>Realización de diagnóstico de la población de área de influencia, con analisis de las variables que intervienen en el proceso.</t>
  </si>
  <si>
    <t>1 Diagnóstico</t>
  </si>
  <si>
    <t>Socialización de resultados del diagnóstico</t>
  </si>
  <si>
    <t>17. Realizar mensualmente análisis y ajustes de  la capacidad instalada,  de acuerdo al recursos y comportamiento de la demanda.</t>
  </si>
  <si>
    <t xml:space="preserve">Documento de análisis y ajustes a la capacidad </t>
  </si>
  <si>
    <t xml:space="preserve">Cumplimiento de análisis. </t>
  </si>
  <si>
    <t xml:space="preserve">Número de analisis realizados/Número de análisis programados </t>
  </si>
  <si>
    <t>Generación de análisis mensual de capacidad instalada versus producción.</t>
  </si>
  <si>
    <t xml:space="preserve">Generación de propuesta de ajuste de servicios de acuerdo a resultados del análisis. </t>
  </si>
  <si>
    <t>Seguimiento ajustes realizados.</t>
  </si>
  <si>
    <t>18. Fortalecer la competencia del 40% de servidores y colaboradores   en el modelo AIS.</t>
  </si>
  <si>
    <t>Informe de cumplimiento de capacitaciones modelo AIS</t>
  </si>
  <si>
    <t>Cumplimiento programa de capacitacion modelo  AIS</t>
  </si>
  <si>
    <t xml:space="preserve">Número de trabajadores capacitados/Número de trabajadores descritos en la meta   Actividades realizadas/actividades propuestas </t>
  </si>
  <si>
    <t xml:space="preserve">Formulación e implementación de programa de capacitación en modelo AIS </t>
  </si>
  <si>
    <t>Evalaución de las competencias en el tema de capacitación.</t>
  </si>
  <si>
    <t xml:space="preserve"> Modernización de la infraestructura Física y tecnológica en salud </t>
  </si>
  <si>
    <t xml:space="preserve">Modernización de la infraestructura Física y tecnológica </t>
  </si>
  <si>
    <t xml:space="preserve">Actualización y modernización de la infraestructura física, tecnológica y de comunicaciones en salud </t>
  </si>
  <si>
    <t>19. Operar la estrategia de  Centros de Atención primaria - CAPS en tres (3)  nuevas unidades de atención (CAPS transitorios).</t>
  </si>
  <si>
    <t>Apertura de Agendas e Inscripción de CAPS ante la SDS</t>
  </si>
  <si>
    <t xml:space="preserve">CAPS en operación </t>
  </si>
  <si>
    <t>Número de CAPS implementados/ Número de CAPS programados</t>
  </si>
  <si>
    <t xml:space="preserve">Planeación e implementación de tres CAPS transitorios. (Fray, Gaitana y Calle 80) </t>
  </si>
  <si>
    <t>Socialización de la oferta de servicios a comunidad y EAPB.</t>
  </si>
  <si>
    <t>Plataforma única "Bogotá salud digital"</t>
  </si>
  <si>
    <t>20. Implementar el 90% la totalidad de los módulos del Sistema Integrado de Información Hospitalario de la Subred.</t>
  </si>
  <si>
    <t>Informe ejecutivo de implementación del sistema de información</t>
  </si>
  <si>
    <t>Porcentaje de implementación del sistema de información</t>
  </si>
  <si>
    <t>Número de módulos implementados/Número de módulos programados</t>
  </si>
  <si>
    <t>Implementar el cronograma de puesta en producción de los módulos asistenciales y administrativos del Sistema Integrado de Información.</t>
  </si>
  <si>
    <t>Generar informes mensuales de avance al proceso de implementación de sistema de información.</t>
  </si>
  <si>
    <t xml:space="preserve">21. Realizar inversión en  infraestructura tecnología para soportar la implementación del sistema de información por valor de $3,800 millones. </t>
  </si>
  <si>
    <t>Informes de ejecución de convenios</t>
  </si>
  <si>
    <t>Porcentaje Valor gestionado de proyectos.</t>
  </si>
  <si>
    <t xml:space="preserve">valor de la inversión acumulada en tecnología de la información/$3,800 millones. </t>
  </si>
  <si>
    <t>Ejecutar proyecto de licenciamiento SDS - FFDS.</t>
  </si>
  <si>
    <t xml:space="preserve">Actualizar y gestionar el  proyecto de fortalecimiento de la infraestructura tecnológica del sistema de información. </t>
  </si>
  <si>
    <t>22. Ejecutar  en un 90%  el programa de  reposición de equipo biomédico conforme a la priorización y los recursos de la vigencia.</t>
  </si>
  <si>
    <t>hoja de indicador</t>
  </si>
  <si>
    <t xml:space="preserve">Ejecución programa de dotación </t>
  </si>
  <si>
    <t xml:space="preserve">Equipos biomédicos adquiridos/ Equipos biomédicos programados </t>
  </si>
  <si>
    <t>Actualización y priorización de inventario de necesidades de reposición y dotación de equipo biomédico, acorde con la propuesta de reorganización de servicios en el marco del AIS-</t>
  </si>
  <si>
    <t xml:space="preserve">Formulación y/o actualización, ejecución y seguimiento de proyectos de reposición y dotación de equipo biomédico. </t>
  </si>
  <si>
    <t xml:space="preserve">23. Iniciar ejecución de tres (3) proyectos de inversión que contribuyan al desarrollo de la propuesta de reorganización de servicios en el  marco del AIS. </t>
  </si>
  <si>
    <t>1 proyecto de infraestructura (Urgencias Suba) 
1 proyecto de dotación ( No control)                            1 proyecto de sistemas de información (Informix)</t>
  </si>
  <si>
    <t>Porcentaje de proyectos ejecución.</t>
  </si>
  <si>
    <t>Número de proyectos con ejecución iniciada/Número de proyectos programados</t>
  </si>
  <si>
    <t>Priorización de proyectos de inversión en infraestructura y dotación acorde con la propuesta de reorganización de servicios en el marco del AIS-</t>
  </si>
  <si>
    <t>Formulación/actualización de proyectos de inversión e inscripción en BPP.</t>
  </si>
  <si>
    <t>Suscripción de convenios para ejecución de proyectos de inversión.</t>
  </si>
  <si>
    <t>Seguimiento a la ejecución de proyectos en curso.</t>
  </si>
  <si>
    <t xml:space="preserve">Investigación científica  e innovación al servicio de la salud </t>
  </si>
  <si>
    <t>Centro Distrital de Educación e investigación en salud</t>
  </si>
  <si>
    <t>Impactar positivamente la satisfacción del cliente interno, externo y sus familias a través de un modelo de atención integral.</t>
  </si>
  <si>
    <t xml:space="preserve">24. Desarrollar de ocho  (8) eventos académicos y/o de investigación en las líneas definidas por la Subred. </t>
  </si>
  <si>
    <t>2   campañas de educación dirigidas a todo público.
1 evento académico intrainstitucional
Participación en evento de médicos por la paz</t>
  </si>
  <si>
    <t xml:space="preserve">Informe final del evento academico y convenio firmado </t>
  </si>
  <si>
    <t xml:space="preserve">Estrategias implementadas </t>
  </si>
  <si>
    <t>Número de actividades ejecutadas/Número de actividades programadas</t>
  </si>
  <si>
    <t>Una campaña trimestral de prevención de quemaduras</t>
  </si>
  <si>
    <t>Realización de evento científico distrital.</t>
  </si>
  <si>
    <t>Ejecución y publicación de un (1) proyecto de investigación.</t>
  </si>
  <si>
    <t>Conformación del semillero de investigación Subred Norte.</t>
  </si>
  <si>
    <t>Suscripción e implementación de convenio  para evento internacional  de Médicos por la Paz - Colombia 2018.</t>
  </si>
  <si>
    <t>25. Mantener un indice de percepción de la satisfacción del usuario en 94%.</t>
  </si>
  <si>
    <t>Índice de satisfacción 94% 
Fuente: Informe anual de Satisfacción</t>
  </si>
  <si>
    <t xml:space="preserve">Informe trimestral que incluya el analisis y resultados de las acciones adelantadas </t>
  </si>
  <si>
    <t>Nivel de Satisfacción del Usuario</t>
  </si>
  <si>
    <t>Número de usuarios satisfechos / Número de usuarios encuestados</t>
  </si>
  <si>
    <t>Evaluación periódica de la satisfacción del usuario y socialización de resultados.</t>
  </si>
  <si>
    <t>Implementación de acciones tendientes a disminuir la insatisfacción en el usuario.</t>
  </si>
  <si>
    <t>26. Implementar en un 90% las estrategias programadas para la vigencia  producto de la medición de cultura organizacional.</t>
  </si>
  <si>
    <t xml:space="preserve">0
Fuente: Dirección del Talento Humano </t>
  </si>
  <si>
    <t>Informe de ejecución de las estrategias sobre cultura organizacional</t>
  </si>
  <si>
    <t xml:space="preserve">
Grado de implementación de estrategias </t>
  </si>
  <si>
    <t>Estrategias implementadas en la vigencia/Estategias intervención programadas para la vigencia</t>
  </si>
  <si>
    <t xml:space="preserve">Realizar la medición/evaluación de la cultura organizacional.  </t>
  </si>
  <si>
    <t>Socializar resultados y construir participativamente el plan de intervención.</t>
  </si>
  <si>
    <t>Implementación de plan de intervención.</t>
  </si>
  <si>
    <t>Socialización del modelo de atención, modelo de prestación y rutas integrales a colaboradores.</t>
  </si>
  <si>
    <t>Implementación del plan de bienestar</t>
  </si>
  <si>
    <t xml:space="preserve">Implementación del plan de capacitación institucional </t>
  </si>
  <si>
    <t xml:space="preserve">Implementación del plan de incentivos </t>
  </si>
  <si>
    <t>Fortalecer el uso de las herramientas de comunicación interna para el despliegue de la información institucional de gestión y desarrollo de AIS.  Preguntar a comunicaciones.</t>
  </si>
  <si>
    <t>Eje 4 Gobierno legítimo</t>
  </si>
  <si>
    <t xml:space="preserve">Gobernanza e influencia local, regional e internacional </t>
  </si>
  <si>
    <t>Institucionalidad, gobernanza y rectoría en salud para Bogotá</t>
  </si>
  <si>
    <t xml:space="preserve">Corresponsabilidad en salud </t>
  </si>
  <si>
    <t xml:space="preserve">27. Responder satisfactoriamente el 90% de las acciones correctivas o planes de mejora derivados de los informes de las Juntas Asesoras Comunitarias -JAC-. </t>
  </si>
  <si>
    <t>En primer trimestre informe que consolidado de las oportunidades de mejora con el planteamiento de línea base</t>
  </si>
  <si>
    <t xml:space="preserve">Ejecución de acciones de mejora o correctivas </t>
  </si>
  <si>
    <t xml:space="preserve">Número de acciones  de mejora ejecutadas / Número de acciones programadas </t>
  </si>
  <si>
    <t>Asistencia técnica a las JAC.</t>
  </si>
  <si>
    <t xml:space="preserve">Implementación de acciones de mejora para responder a las recomendaciones de las JAC. </t>
  </si>
  <si>
    <t xml:space="preserve">28. Alcanzar un 90% de efectividad en la  comunicación a cliente interno y externo informando modelo AIS y la reorganización de servicios. </t>
  </si>
  <si>
    <t>Informe de efectividad de comunicación.</t>
  </si>
  <si>
    <t xml:space="preserve">Cumplimiento de efectividad </t>
  </si>
  <si>
    <t>Número de personas con resultado de comunicación efectiva / Número de personas evaluadas.</t>
  </si>
  <si>
    <t>Generación e implementación estrategias de comunicación que aseguren la socialización del modelo de  atención.</t>
  </si>
  <si>
    <t xml:space="preserve">Evaluación de efectividad de la socialización </t>
  </si>
  <si>
    <t>Generación de acciones de mejora para alcanzar meta propuesta.</t>
  </si>
  <si>
    <t xml:space="preserve">29. Alcanzar una participación igual o menor al  8%  en las quejas presentadas por los usuarios cuya causa es la atención deshumanizada. </t>
  </si>
  <si>
    <t xml:space="preserve">12%  - 651 quejas </t>
  </si>
  <si>
    <t xml:space="preserve"> Informe trimestral del Programa de Humanización</t>
  </si>
  <si>
    <t>Porcentaje de peticiones por gestión deshumanizada.</t>
  </si>
  <si>
    <t xml:space="preserve">Número de peticiones  por atención deshumanizada/Número de quejas totales del periodo </t>
  </si>
  <si>
    <t>Análisis causal de peticiones presentadas por atención deshumanizada y socialización.</t>
  </si>
  <si>
    <t>Generación de acciones de mejora para disminuir las peticiones por atención deshumanizada.</t>
  </si>
  <si>
    <t>Implementación de actividades del programa de humanización.</t>
  </si>
  <si>
    <t xml:space="preserve">Lograr equilibrio operacional de la ESE de manera sostenible. </t>
  </si>
  <si>
    <t>30. Cumplir en un 100% las medidas y acciones definidas en el Plan de Ajuste al Gasto 2018.</t>
  </si>
  <si>
    <t>0
Fuente: Informe seguimiento PAG</t>
  </si>
  <si>
    <t>Informe PAG</t>
  </si>
  <si>
    <t>Porcentaje de cumplimiento</t>
  </si>
  <si>
    <t>Número de actividades realizadas / Número de actividades programadas</t>
  </si>
  <si>
    <t>Gestionar las actividades programadas en el plan de ajuste al gasto 2018, de acuerdo a compromisos de disminución de gastos, aumento de facturación y aumento de recaudo.</t>
  </si>
  <si>
    <t>Realizar evaluación mensual y  definir acciones de mejora para asegurar cumplimiento de lo planeado.</t>
  </si>
  <si>
    <t xml:space="preserve">Pago por red con incentivos de desempeño </t>
  </si>
  <si>
    <t>31. Alcanzar un cumplimiento del 90% de las acciones de  mejora  identificadas en la implementación  del nuevo modelo de remuneración PGPAFED.</t>
  </si>
  <si>
    <t>Plan de mejoramiento de PGPAFED</t>
  </si>
  <si>
    <t xml:space="preserve">Cumplimiento  Plan de mejora </t>
  </si>
  <si>
    <t>No. de actividades ejecutadas/Número de actividades programadas</t>
  </si>
  <si>
    <t>Evaluación  de resultados de la contratación con el nuevo modelo de remuneración.</t>
  </si>
  <si>
    <t>Formulación e implementación de las acciones de mejora correspondientes para alcanzar eficiencia en cada tipología.</t>
  </si>
  <si>
    <t>Organización y operación de servicios de salud en redes integradas</t>
  </si>
  <si>
    <t>32. Formular y ejecutar el 90% del plan de ventas 2018 basado en diagnóstico de población  objeto y la cuantificación de metas en la venta de servicios por los diferentes segmentos y EAPB.</t>
  </si>
  <si>
    <t xml:space="preserve">Plan  de ventas 
90% </t>
  </si>
  <si>
    <t xml:space="preserve">Plan de ventas  y evaluación periodica </t>
  </si>
  <si>
    <t>Ejecución de plan de ventas</t>
  </si>
  <si>
    <t>Valor Facturado/Ventas proyectadas</t>
  </si>
  <si>
    <t>Diagnóstico de población objeto y mercado - competencia. (Revisar  riesgo y compromisos de pago de EPS contributivas).</t>
  </si>
  <si>
    <t>Organización de portafolio de servicios acorde a necesidades de población y mercado.</t>
  </si>
  <si>
    <t>Seguimiento mensual a metas de venta de servicios programada.</t>
  </si>
  <si>
    <t>33. Aumentar la facturación por venta de servicios en un 5% frente al promedio mensual del año 2017.</t>
  </si>
  <si>
    <t>$ 27.045.454.345 mensuales.</t>
  </si>
  <si>
    <t xml:space="preserve">Informe </t>
  </si>
  <si>
    <t xml:space="preserve">Porcentaje de cumplimiento de meta de facturación </t>
  </si>
  <si>
    <t xml:space="preserve">Valor facturación de periodo/Meta de facturación del periodo </t>
  </si>
  <si>
    <t>Seguimiento mensual a las metas de facturación por cada uno de los procesos asistenciales.</t>
  </si>
  <si>
    <t>Implementación de programa de auditoría a   facturación de los servicios ofertados.(concurrentes y de cuentas )</t>
  </si>
  <si>
    <t>34. Alcanzar un recaudo promedio mensual del 87% a través de la implementación de estrategias de recaudo sobre la cartera de la Subred Norte.</t>
  </si>
  <si>
    <t>75%
Recaudo: $227.716.192.523
Apropiación Pptal x Vta. De Servicios: $310.776.673.000</t>
  </si>
  <si>
    <t xml:space="preserve">Porcentaje de cumplimiento de meta de recaudo </t>
  </si>
  <si>
    <t>Recaudo por venta de servicios /Apropiación del presupuesto por venta de servicios</t>
  </si>
  <si>
    <t xml:space="preserve">Aplicar todas las estrategias de gestión y de recaudo sobre toda la  cartera de la Subred Norte en etapa persuasiva contempladas en el Manual de cartera. </t>
  </si>
  <si>
    <t>Realizar cruces contables con los pagadores con el fin de depurar la cartera.</t>
  </si>
  <si>
    <t>Aplicar el cobro coactivo a pagadores que no cumplan con los pagos y/o compromisos de pago.</t>
  </si>
  <si>
    <t>Redes Integradas de Servicios e Salud</t>
  </si>
  <si>
    <t>35. Disminuir la glosa definitiva a porcentaje igual o inferior al 5%.</t>
  </si>
  <si>
    <t>7,1%
Facturación Julio de 2017 $26.405´581,537
Glosa recibida al 12/01/2018 $1,874,245,972</t>
  </si>
  <si>
    <t xml:space="preserve">Porcentaje de glosa </t>
  </si>
  <si>
    <t xml:space="preserve">Glosa definitiva aceptada/facturación en el periodo auditado </t>
  </si>
  <si>
    <t xml:space="preserve">Responder y radicar los valores derivados de las glosas y devoluciones anunciadas por los diferentes pagadores según lo determinan las normas. </t>
  </si>
  <si>
    <t>Socialización de hallazgos y generación de  planes de mejora.</t>
  </si>
  <si>
    <t xml:space="preserve">36. Implementar el 90% de las estrategias derivadas de los informes trimestrales del sistema de costos. </t>
  </si>
  <si>
    <t>0
Informes trimestrales 2017 (4)</t>
  </si>
  <si>
    <t xml:space="preserve">Porcentaje de cumplimiento en informes generados </t>
  </si>
  <si>
    <t>Número de estrategias implementadas/Número de estrategias propuestas</t>
  </si>
  <si>
    <t xml:space="preserve">Elaboración de informe trimestral  consolidado 2017 de conformidad a la Resolución DDC000002/2014.
</t>
  </si>
  <si>
    <t>Estandarización del análisis de costos  e intervención sobre las fluctuaciones encontradas.</t>
  </si>
  <si>
    <t>Formulación de estrategias de intervención derivadas de informes de costos.</t>
  </si>
  <si>
    <t>Evaluación de estrategias de intervención y socialización de resultados.</t>
  </si>
  <si>
    <t>Entidad asesora de gestión administrativa y técnica</t>
  </si>
  <si>
    <t>37. Realizar los procesos de selección de proveedores a través del mecanismo virtuales (compras conjuntas, Cooperativas ESE, mecanismos electrónicos, Colombia compra eficiente  y EAGAT) para la compra de medicamentos y material médico quirúrgicos que permitan alcanzar un 50% de ejecución de los recursos asignados presupuestalmente por estos medios.</t>
  </si>
  <si>
    <t>Proporción de medicamentos y material médico quirúrgico adquirido mediante compras conjuntas, coopertivas ESE, mecanismo electronicos, EAGAT</t>
  </si>
  <si>
    <t>Valor total adquisiciones de medicamentos y material médico quirúrgico realizadas mediante mecanismos de compras conjuntas a través de Cooperativas de ESE y/o mecanismos electrónicos / Valor total
de adquisiciones de la ESE por medicamentos y material médico quirúrgico.</t>
  </si>
  <si>
    <t>Generar los términos de referencia para la compra de medicamentos y material médico quirúrgicos acorde a los consumos promedio y las necesidades de la Institución.</t>
  </si>
  <si>
    <t>Realizar los procesos de selección a través de mecanismos virtuales para la compra de medicamentos y material médico quirúrgicos.</t>
  </si>
  <si>
    <t xml:space="preserve">Realizar informe mensual de cumplimiento. </t>
  </si>
  <si>
    <t>38. Alcanzar un resultado del equilibrio presupuestal del 0,90.</t>
  </si>
  <si>
    <t>0,84 Anual 2017
Total Recaudo $351.736´227.466
Total Comprometido $416.597´754.131</t>
  </si>
  <si>
    <t>Equilibrio presupuestal</t>
  </si>
  <si>
    <t>Valor de la ejecución de ingresos totales recaudados en la vigencia/valor de la ejecución de gastos comprometidos incluyendo cuentas por pagar de la vigencia anterior.</t>
  </si>
  <si>
    <t>Evaluación mensual de resultado del equilibrio financiero  e implementación de acciones tendientes a alcanzar la meta definida.</t>
  </si>
  <si>
    <r>
      <t xml:space="preserve">94%
</t>
    </r>
    <r>
      <rPr>
        <sz val="12"/>
        <color theme="0"/>
        <rFont val="Arial"/>
        <family val="2"/>
      </rPr>
      <t>Fuente: Informe de vacunación</t>
    </r>
  </si>
  <si>
    <r>
      <t xml:space="preserve">5 CAPS
Suba, San Cristóbal, Verbenal, Emaús y Chapinero
</t>
    </r>
    <r>
      <rPr>
        <sz val="12"/>
        <color theme="0"/>
        <rFont val="Arial"/>
        <family val="2"/>
      </rPr>
      <t>Fuente: Dirección Ambulatorios</t>
    </r>
  </si>
  <si>
    <t xml:space="preserve">SUBRED INTEGRADA DE SERVICIOS DE SALUD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</si>
</sst>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%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</cellStyleXfs>
  <cellXfs count="77">
    <xf numFmtId="0" fontId="0" fillId="0" borderId="0" xfId="0"/>
    <xf numFmtId="0" fontId="0" fillId="0" borderId="0" xfId="0" applyFont="1"/>
    <xf numFmtId="0" fontId="6" fillId="0" borderId="0" xfId="0" applyFont="1"/>
    <xf numFmtId="0" fontId="0" fillId="2" borderId="0" xfId="0" applyFont="1" applyFill="1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2" xfId="4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0" fontId="10" fillId="0" borderId="2" xfId="5" applyNumberFormat="1" applyFont="1" applyFill="1" applyBorder="1" applyAlignment="1">
      <alignment horizontal="left" vertical="top" wrapText="1"/>
    </xf>
    <xf numFmtId="10" fontId="10" fillId="0" borderId="2" xfId="5" applyNumberFormat="1" applyFont="1" applyFill="1" applyBorder="1" applyAlignment="1">
      <alignment vertical="center" wrapText="1"/>
    </xf>
    <xf numFmtId="10" fontId="10" fillId="0" borderId="2" xfId="5" applyNumberFormat="1" applyFont="1" applyFill="1" applyBorder="1" applyAlignment="1">
      <alignment horizontal="left" vertical="center" wrapText="1"/>
    </xf>
    <xf numFmtId="9" fontId="10" fillId="0" borderId="2" xfId="3" applyFont="1" applyFill="1" applyBorder="1" applyAlignment="1">
      <alignment horizontal="center" vertical="center" wrapText="1"/>
    </xf>
    <xf numFmtId="10" fontId="10" fillId="0" borderId="2" xfId="5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/>
    </xf>
    <xf numFmtId="9" fontId="3" fillId="0" borderId="2" xfId="3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10" fillId="0" borderId="2" xfId="3" applyNumberFormat="1" applyFont="1" applyFill="1" applyBorder="1" applyAlignment="1">
      <alignment horizontal="center" vertical="center" wrapText="1"/>
    </xf>
    <xf numFmtId="43" fontId="9" fillId="0" borderId="2" xfId="1" applyNumberFormat="1" applyFont="1" applyFill="1" applyBorder="1" applyAlignment="1">
      <alignment horizontal="center" vertical="center"/>
    </xf>
    <xf numFmtId="166" fontId="10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top" wrapText="1"/>
    </xf>
    <xf numFmtId="10" fontId="3" fillId="0" borderId="2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3" fillId="0" borderId="2" xfId="1" applyNumberFormat="1" applyFont="1" applyFill="1" applyBorder="1" applyAlignment="1">
      <alignment horizontal="center" vertical="center"/>
    </xf>
    <xf numFmtId="9" fontId="3" fillId="0" borderId="2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0" fontId="3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2" xfId="3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5" applyNumberFormat="1" applyFont="1" applyFill="1" applyBorder="1" applyAlignment="1">
      <alignment horizontal="left" vertical="center" wrapText="1"/>
    </xf>
    <xf numFmtId="10" fontId="10" fillId="0" borderId="2" xfId="5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166" fontId="3" fillId="0" borderId="2" xfId="3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 applyProtection="1">
      <alignment horizontal="left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10" fontId="3" fillId="0" borderId="2" xfId="5" applyNumberFormat="1" applyFont="1" applyFill="1" applyBorder="1" applyAlignment="1">
      <alignment horizontal="left" vertical="center" wrapText="1"/>
    </xf>
    <xf numFmtId="44" fontId="9" fillId="0" borderId="2" xfId="2" applyNumberFormat="1" applyFont="1" applyFill="1" applyBorder="1" applyAlignment="1">
      <alignment horizontal="center" vertical="center"/>
    </xf>
    <xf numFmtId="44" fontId="9" fillId="0" borderId="2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top" wrapText="1"/>
    </xf>
    <xf numFmtId="167" fontId="10" fillId="0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/>
    </xf>
    <xf numFmtId="166" fontId="10" fillId="0" borderId="2" xfId="3" applyNumberFormat="1" applyFont="1" applyFill="1" applyBorder="1" applyAlignment="1">
      <alignment horizontal="center" vertical="center" wrapText="1"/>
    </xf>
    <xf numFmtId="10" fontId="10" fillId="0" borderId="2" xfId="5" applyNumberFormat="1" applyFont="1" applyFill="1" applyBorder="1" applyAlignment="1">
      <alignment horizontal="left" vertical="top" wrapText="1"/>
    </xf>
    <xf numFmtId="10" fontId="3" fillId="0" borderId="2" xfId="0" applyNumberFormat="1" applyFont="1" applyFill="1" applyBorder="1" applyAlignment="1">
      <alignment horizontal="center" vertical="center"/>
    </xf>
    <xf numFmtId="10" fontId="3" fillId="0" borderId="2" xfId="5" applyNumberFormat="1" applyFont="1" applyFill="1" applyBorder="1" applyAlignment="1">
      <alignment horizontal="center" vertical="center" wrapText="1"/>
    </xf>
    <xf numFmtId="9" fontId="10" fillId="0" borderId="2" xfId="5" applyNumberFormat="1" applyFont="1" applyFill="1" applyBorder="1" applyAlignment="1">
      <alignment horizontal="center" vertical="center" wrapText="1"/>
    </xf>
    <xf numFmtId="166" fontId="3" fillId="0" borderId="2" xfId="3" applyNumberFormat="1" applyFont="1" applyFill="1" applyBorder="1" applyAlignment="1">
      <alignment horizontal="center" vertical="center" wrapText="1"/>
    </xf>
    <xf numFmtId="43" fontId="9" fillId="0" borderId="2" xfId="1" applyNumberFormat="1" applyFont="1" applyFill="1" applyBorder="1" applyAlignment="1">
      <alignment horizontal="center" vertical="center"/>
    </xf>
    <xf numFmtId="0" fontId="8" fillId="0" borderId="2" xfId="4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/>
    <cellStyle name="Normal 2 3 3" xfId="4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15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26</xdr:row>
      <xdr:rowOff>0</xdr:rowOff>
    </xdr:from>
    <xdr:ext cx="66675" cy="161925"/>
    <xdr:sp macro="" textlink="">
      <xdr:nvSpPr>
        <xdr:cNvPr id="16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042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0</xdr:colOff>
      <xdr:row>57</xdr:row>
      <xdr:rowOff>0</xdr:rowOff>
    </xdr:from>
    <xdr:to>
      <xdr:col>6</xdr:col>
      <xdr:colOff>66675</xdr:colOff>
      <xdr:row>57</xdr:row>
      <xdr:rowOff>161925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66675</xdr:colOff>
      <xdr:row>57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66675</xdr:colOff>
      <xdr:row>57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66675" cy="1619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515350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66675" cy="1619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102042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66675" cy="1619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713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71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72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4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5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6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7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85</xdr:row>
      <xdr:rowOff>0</xdr:rowOff>
    </xdr:from>
    <xdr:ext cx="66675" cy="161925"/>
    <xdr:sp macro="" textlink="">
      <xdr:nvSpPr>
        <xdr:cNvPr id="79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1535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80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81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85</xdr:row>
      <xdr:rowOff>0</xdr:rowOff>
    </xdr:from>
    <xdr:ext cx="66675" cy="161925"/>
    <xdr:sp macro="" textlink="">
      <xdr:nvSpPr>
        <xdr:cNvPr id="82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042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0</xdr:colOff>
      <xdr:row>119</xdr:row>
      <xdr:rowOff>0</xdr:rowOff>
    </xdr:from>
    <xdr:to>
      <xdr:col>6</xdr:col>
      <xdr:colOff>66675</xdr:colOff>
      <xdr:row>119</xdr:row>
      <xdr:rowOff>161925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66675</xdr:colOff>
      <xdr:row>119</xdr:row>
      <xdr:rowOff>161925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66675</xdr:colOff>
      <xdr:row>119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119</xdr:row>
      <xdr:rowOff>0</xdr:rowOff>
    </xdr:from>
    <xdr:ext cx="66675" cy="1619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119</xdr:row>
      <xdr:rowOff>0</xdr:rowOff>
    </xdr:from>
    <xdr:ext cx="66675" cy="1619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119</xdr:row>
      <xdr:rowOff>0</xdr:rowOff>
    </xdr:from>
    <xdr:ext cx="66675" cy="1619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8515350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92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93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66675" cy="161925"/>
    <xdr:sp macro="" textlink="">
      <xdr:nvSpPr>
        <xdr:cNvPr id="94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153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95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96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97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98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99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100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19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20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21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22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23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24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409575</xdr:colOff>
      <xdr:row>26</xdr:row>
      <xdr:rowOff>0</xdr:rowOff>
    </xdr:from>
    <xdr:ext cx="66675" cy="161925"/>
    <xdr:sp macro="" textlink="">
      <xdr:nvSpPr>
        <xdr:cNvPr id="131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5450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409575</xdr:colOff>
      <xdr:row>26</xdr:row>
      <xdr:rowOff>0</xdr:rowOff>
    </xdr:from>
    <xdr:ext cx="66675" cy="161925"/>
    <xdr:sp macro="" textlink="">
      <xdr:nvSpPr>
        <xdr:cNvPr id="132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450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409575</xdr:colOff>
      <xdr:row>26</xdr:row>
      <xdr:rowOff>0</xdr:rowOff>
    </xdr:from>
    <xdr:ext cx="66675" cy="161925"/>
    <xdr:sp macro="" textlink="">
      <xdr:nvSpPr>
        <xdr:cNvPr id="133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54505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6</xdr:row>
      <xdr:rowOff>0</xdr:rowOff>
    </xdr:from>
    <xdr:ext cx="66675" cy="1619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295900" y="8572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101</xdr:row>
      <xdr:rowOff>0</xdr:rowOff>
    </xdr:from>
    <xdr:ext cx="66675" cy="1619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295900" y="71485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26</xdr:row>
      <xdr:rowOff>0</xdr:rowOff>
    </xdr:from>
    <xdr:ext cx="66675" cy="16192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05475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</xdr:row>
      <xdr:rowOff>0</xdr:rowOff>
    </xdr:from>
    <xdr:ext cx="66675" cy="1619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95900" y="215836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57</xdr:row>
      <xdr:rowOff>0</xdr:rowOff>
    </xdr:from>
    <xdr:to>
      <xdr:col>5</xdr:col>
      <xdr:colOff>476250</xdr:colOff>
      <xdr:row>57</xdr:row>
      <xdr:rowOff>161925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57</xdr:row>
      <xdr:rowOff>0</xdr:rowOff>
    </xdr:from>
    <xdr:ext cx="66675" cy="1619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705475" y="457104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85</xdr:row>
      <xdr:rowOff>0</xdr:rowOff>
    </xdr:from>
    <xdr:ext cx="66675" cy="1619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05475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66675" cy="16192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95900" y="62226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119</xdr:row>
      <xdr:rowOff>0</xdr:rowOff>
    </xdr:from>
    <xdr:to>
      <xdr:col>5</xdr:col>
      <xdr:colOff>476250</xdr:colOff>
      <xdr:row>119</xdr:row>
      <xdr:rowOff>161925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119</xdr:row>
      <xdr:rowOff>0</xdr:rowOff>
    </xdr:from>
    <xdr:ext cx="66675" cy="1619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705475" y="855249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312961</xdr:colOff>
      <xdr:row>0</xdr:row>
      <xdr:rowOff>95249</xdr:rowOff>
    </xdr:from>
    <xdr:to>
      <xdr:col>3</xdr:col>
      <xdr:colOff>1102178</xdr:colOff>
      <xdr:row>2</xdr:row>
      <xdr:rowOff>13607</xdr:rowOff>
    </xdr:to>
    <xdr:pic>
      <xdr:nvPicPr>
        <xdr:cNvPr id="176" name="Imagen 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1" y="95249"/>
          <a:ext cx="3932467" cy="70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zoomScale="70" zoomScaleNormal="70" workbookViewId="0">
      <selection activeCell="F13" sqref="F13:F26"/>
    </sheetView>
  </sheetViews>
  <sheetFormatPr baseColWidth="10" defaultColWidth="11.42578125" defaultRowHeight="32.25" customHeight="1" x14ac:dyDescent="0.25"/>
  <cols>
    <col min="1" max="3" width="15.7109375" style="1" customWidth="1"/>
    <col min="4" max="4" width="18.140625" style="1" customWidth="1"/>
    <col min="5" max="5" width="17.7109375" style="1" customWidth="1"/>
    <col min="6" max="6" width="48.28515625" style="7" customWidth="1"/>
    <col min="7" max="7" width="22" style="1" customWidth="1"/>
    <col min="8" max="8" width="15.5703125" style="1" customWidth="1"/>
    <col min="9" max="9" width="25" style="1" customWidth="1"/>
    <col min="10" max="10" width="31.140625" style="1" customWidth="1"/>
    <col min="11" max="11" width="50.140625" style="6" customWidth="1"/>
    <col min="12" max="13" width="23.140625" style="6" bestFit="1" customWidth="1"/>
    <col min="14" max="14" width="14.140625" style="6" bestFit="1" customWidth="1"/>
    <col min="15" max="15" width="16.7109375" style="6" customWidth="1"/>
    <col min="16" max="16384" width="11.42578125" style="1"/>
  </cols>
  <sheetData>
    <row r="1" spans="1:15" ht="26.25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35.25" customHeight="1" x14ac:dyDescent="0.35">
      <c r="A2" s="36" t="s">
        <v>326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ht="18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5" s="2" customFormat="1" ht="15.75" x14ac:dyDescent="0.2">
      <c r="A4" s="75" t="s">
        <v>1</v>
      </c>
      <c r="B4" s="75"/>
      <c r="C4" s="75" t="s">
        <v>2</v>
      </c>
      <c r="D4" s="75"/>
      <c r="E4" s="75" t="s">
        <v>3</v>
      </c>
      <c r="F4" s="75" t="s">
        <v>4</v>
      </c>
      <c r="G4" s="75" t="s">
        <v>5</v>
      </c>
      <c r="H4" s="75" t="s">
        <v>6</v>
      </c>
      <c r="I4" s="9" t="s">
        <v>7</v>
      </c>
      <c r="J4" s="75" t="s">
        <v>8</v>
      </c>
      <c r="K4" s="75" t="s">
        <v>9</v>
      </c>
      <c r="L4" s="76" t="s">
        <v>11</v>
      </c>
      <c r="M4" s="76"/>
      <c r="N4" s="76"/>
      <c r="O4" s="76"/>
    </row>
    <row r="5" spans="1:15" s="2" customFormat="1" ht="12.75" x14ac:dyDescent="0.2">
      <c r="A5" s="75"/>
      <c r="B5" s="75"/>
      <c r="C5" s="75"/>
      <c r="D5" s="75"/>
      <c r="E5" s="75"/>
      <c r="F5" s="75"/>
      <c r="G5" s="75"/>
      <c r="H5" s="75"/>
      <c r="I5" s="75" t="s">
        <v>10</v>
      </c>
      <c r="J5" s="75"/>
      <c r="K5" s="75"/>
      <c r="L5" s="76"/>
      <c r="M5" s="76"/>
      <c r="N5" s="76"/>
      <c r="O5" s="76"/>
    </row>
    <row r="6" spans="1:15" s="8" customFormat="1" ht="31.5" x14ac:dyDescent="0.25">
      <c r="A6" s="10" t="s">
        <v>13</v>
      </c>
      <c r="B6" s="10" t="s">
        <v>14</v>
      </c>
      <c r="C6" s="10" t="s">
        <v>15</v>
      </c>
      <c r="D6" s="10" t="s">
        <v>16</v>
      </c>
      <c r="E6" s="75"/>
      <c r="F6" s="75"/>
      <c r="G6" s="75"/>
      <c r="H6" s="75"/>
      <c r="I6" s="75"/>
      <c r="J6" s="75"/>
      <c r="K6" s="75"/>
      <c r="L6" s="11" t="s">
        <v>17</v>
      </c>
      <c r="M6" s="11" t="s">
        <v>18</v>
      </c>
      <c r="N6" s="11" t="s">
        <v>12</v>
      </c>
      <c r="O6" s="11" t="s">
        <v>19</v>
      </c>
    </row>
    <row r="7" spans="1:15" ht="75" x14ac:dyDescent="0.25">
      <c r="A7" s="41" t="s">
        <v>20</v>
      </c>
      <c r="B7" s="41" t="s">
        <v>21</v>
      </c>
      <c r="C7" s="41" t="s">
        <v>22</v>
      </c>
      <c r="D7" s="41" t="s">
        <v>23</v>
      </c>
      <c r="E7" s="43" t="s">
        <v>24</v>
      </c>
      <c r="F7" s="44" t="s">
        <v>25</v>
      </c>
      <c r="G7" s="41" t="s">
        <v>26</v>
      </c>
      <c r="H7" s="41" t="s">
        <v>27</v>
      </c>
      <c r="I7" s="44" t="s">
        <v>28</v>
      </c>
      <c r="J7" s="41" t="s">
        <v>29</v>
      </c>
      <c r="K7" s="12" t="s">
        <v>30</v>
      </c>
      <c r="L7" s="38">
        <v>7</v>
      </c>
      <c r="M7" s="38">
        <v>7</v>
      </c>
      <c r="N7" s="49">
        <v>1</v>
      </c>
      <c r="O7" s="49">
        <v>1</v>
      </c>
    </row>
    <row r="8" spans="1:15" ht="30" x14ac:dyDescent="0.25">
      <c r="A8" s="41"/>
      <c r="B8" s="41"/>
      <c r="C8" s="41"/>
      <c r="D8" s="41"/>
      <c r="E8" s="43"/>
      <c r="F8" s="44"/>
      <c r="G8" s="41"/>
      <c r="H8" s="41"/>
      <c r="I8" s="44"/>
      <c r="J8" s="41"/>
      <c r="K8" s="12" t="s">
        <v>31</v>
      </c>
      <c r="L8" s="38"/>
      <c r="M8" s="38"/>
      <c r="N8" s="50"/>
      <c r="O8" s="50"/>
    </row>
    <row r="9" spans="1:15" ht="30" x14ac:dyDescent="0.25">
      <c r="A9" s="41"/>
      <c r="B9" s="41"/>
      <c r="C9" s="41"/>
      <c r="D9" s="41"/>
      <c r="E9" s="43"/>
      <c r="F9" s="44"/>
      <c r="G9" s="41"/>
      <c r="H9" s="41"/>
      <c r="I9" s="44"/>
      <c r="J9" s="41"/>
      <c r="K9" s="12" t="s">
        <v>32</v>
      </c>
      <c r="L9" s="38"/>
      <c r="M9" s="38"/>
      <c r="N9" s="50"/>
      <c r="O9" s="50"/>
    </row>
    <row r="10" spans="1:15" ht="30" x14ac:dyDescent="0.25">
      <c r="A10" s="41"/>
      <c r="B10" s="41"/>
      <c r="C10" s="41"/>
      <c r="D10" s="41"/>
      <c r="E10" s="43"/>
      <c r="F10" s="54" t="s">
        <v>33</v>
      </c>
      <c r="G10" s="55" t="s">
        <v>34</v>
      </c>
      <c r="H10" s="55" t="s">
        <v>35</v>
      </c>
      <c r="I10" s="54" t="s">
        <v>36</v>
      </c>
      <c r="J10" s="55" t="s">
        <v>37</v>
      </c>
      <c r="K10" s="12" t="s">
        <v>38</v>
      </c>
      <c r="L10" s="74">
        <v>134381</v>
      </c>
      <c r="M10" s="74">
        <v>183776</v>
      </c>
      <c r="N10" s="39">
        <f>+L10/M10</f>
        <v>0.73122170468396308</v>
      </c>
      <c r="O10" s="49">
        <v>1</v>
      </c>
    </row>
    <row r="11" spans="1:15" ht="15" x14ac:dyDescent="0.25">
      <c r="A11" s="41"/>
      <c r="B11" s="41"/>
      <c r="C11" s="41"/>
      <c r="D11" s="41"/>
      <c r="E11" s="43"/>
      <c r="F11" s="54"/>
      <c r="G11" s="55"/>
      <c r="H11" s="55"/>
      <c r="I11" s="54"/>
      <c r="J11" s="55"/>
      <c r="K11" s="13" t="s">
        <v>39</v>
      </c>
      <c r="L11" s="74"/>
      <c r="M11" s="74"/>
      <c r="N11" s="39"/>
      <c r="O11" s="49"/>
    </row>
    <row r="12" spans="1:15" ht="15" x14ac:dyDescent="0.25">
      <c r="A12" s="41"/>
      <c r="B12" s="41"/>
      <c r="C12" s="41"/>
      <c r="D12" s="41"/>
      <c r="E12" s="43"/>
      <c r="F12" s="54"/>
      <c r="G12" s="55"/>
      <c r="H12" s="55"/>
      <c r="I12" s="54"/>
      <c r="J12" s="55"/>
      <c r="K12" s="12" t="s">
        <v>40</v>
      </c>
      <c r="L12" s="74"/>
      <c r="M12" s="74"/>
      <c r="N12" s="39"/>
      <c r="O12" s="49"/>
    </row>
    <row r="13" spans="1:15" ht="45" x14ac:dyDescent="0.25">
      <c r="A13" s="41"/>
      <c r="B13" s="41"/>
      <c r="C13" s="41"/>
      <c r="D13" s="41"/>
      <c r="E13" s="43"/>
      <c r="F13" s="55" t="s">
        <v>41</v>
      </c>
      <c r="G13" s="41" t="s">
        <v>42</v>
      </c>
      <c r="H13" s="41" t="s">
        <v>43</v>
      </c>
      <c r="I13" s="14" t="s">
        <v>44</v>
      </c>
      <c r="J13" s="14" t="s">
        <v>45</v>
      </c>
      <c r="K13" s="41" t="s">
        <v>46</v>
      </c>
      <c r="L13" s="48">
        <f>93+132</f>
        <v>225</v>
      </c>
      <c r="M13" s="48">
        <v>2</v>
      </c>
      <c r="N13" s="73">
        <v>1.125</v>
      </c>
      <c r="O13" s="49">
        <v>1</v>
      </c>
    </row>
    <row r="14" spans="1:15" ht="60" x14ac:dyDescent="0.25">
      <c r="A14" s="41"/>
      <c r="B14" s="41"/>
      <c r="C14" s="41"/>
      <c r="D14" s="41"/>
      <c r="E14" s="43"/>
      <c r="F14" s="55"/>
      <c r="G14" s="41"/>
      <c r="H14" s="41"/>
      <c r="I14" s="14" t="s">
        <v>47</v>
      </c>
      <c r="J14" s="14" t="s">
        <v>48</v>
      </c>
      <c r="K14" s="41"/>
      <c r="L14" s="48"/>
      <c r="M14" s="48"/>
      <c r="N14" s="73"/>
      <c r="O14" s="50"/>
    </row>
    <row r="15" spans="1:15" ht="45" x14ac:dyDescent="0.25">
      <c r="A15" s="41"/>
      <c r="B15" s="41"/>
      <c r="C15" s="41"/>
      <c r="D15" s="41"/>
      <c r="E15" s="43"/>
      <c r="F15" s="55"/>
      <c r="G15" s="41" t="s">
        <v>49</v>
      </c>
      <c r="H15" s="41" t="s">
        <v>43</v>
      </c>
      <c r="I15" s="14" t="s">
        <v>44</v>
      </c>
      <c r="J15" s="14" t="s">
        <v>45</v>
      </c>
      <c r="K15" s="41"/>
      <c r="L15" s="48"/>
      <c r="M15" s="48"/>
      <c r="N15" s="73"/>
      <c r="O15" s="50"/>
    </row>
    <row r="16" spans="1:15" ht="60" x14ac:dyDescent="0.25">
      <c r="A16" s="41"/>
      <c r="B16" s="41"/>
      <c r="C16" s="41"/>
      <c r="D16" s="41"/>
      <c r="E16" s="43"/>
      <c r="F16" s="55"/>
      <c r="G16" s="41"/>
      <c r="H16" s="41"/>
      <c r="I16" s="14" t="s">
        <v>47</v>
      </c>
      <c r="J16" s="14" t="s">
        <v>48</v>
      </c>
      <c r="K16" s="41"/>
      <c r="L16" s="48"/>
      <c r="M16" s="48"/>
      <c r="N16" s="73"/>
      <c r="O16" s="50"/>
    </row>
    <row r="17" spans="1:15" ht="45" x14ac:dyDescent="0.25">
      <c r="A17" s="41"/>
      <c r="B17" s="41"/>
      <c r="C17" s="41"/>
      <c r="D17" s="41"/>
      <c r="E17" s="43"/>
      <c r="F17" s="55"/>
      <c r="G17" s="41" t="s">
        <v>50</v>
      </c>
      <c r="H17" s="41" t="s">
        <v>43</v>
      </c>
      <c r="I17" s="14" t="s">
        <v>44</v>
      </c>
      <c r="J17" s="14" t="s">
        <v>45</v>
      </c>
      <c r="K17" s="41" t="s">
        <v>51</v>
      </c>
      <c r="L17" s="48"/>
      <c r="M17" s="48"/>
      <c r="N17" s="73"/>
      <c r="O17" s="50"/>
    </row>
    <row r="18" spans="1:15" ht="60" x14ac:dyDescent="0.25">
      <c r="A18" s="41"/>
      <c r="B18" s="41"/>
      <c r="C18" s="41"/>
      <c r="D18" s="41"/>
      <c r="E18" s="43"/>
      <c r="F18" s="55"/>
      <c r="G18" s="41"/>
      <c r="H18" s="41"/>
      <c r="I18" s="14" t="s">
        <v>47</v>
      </c>
      <c r="J18" s="14" t="s">
        <v>48</v>
      </c>
      <c r="K18" s="41"/>
      <c r="L18" s="48"/>
      <c r="M18" s="48"/>
      <c r="N18" s="73"/>
      <c r="O18" s="50"/>
    </row>
    <row r="19" spans="1:15" ht="45" x14ac:dyDescent="0.25">
      <c r="A19" s="41"/>
      <c r="B19" s="41"/>
      <c r="C19" s="41"/>
      <c r="D19" s="41"/>
      <c r="E19" s="43"/>
      <c r="F19" s="55"/>
      <c r="G19" s="41" t="s">
        <v>52</v>
      </c>
      <c r="H19" s="41" t="s">
        <v>43</v>
      </c>
      <c r="I19" s="14" t="s">
        <v>44</v>
      </c>
      <c r="J19" s="14" t="s">
        <v>45</v>
      </c>
      <c r="K19" s="41"/>
      <c r="L19" s="48"/>
      <c r="M19" s="48"/>
      <c r="N19" s="73"/>
      <c r="O19" s="50"/>
    </row>
    <row r="20" spans="1:15" ht="60" x14ac:dyDescent="0.25">
      <c r="A20" s="41"/>
      <c r="B20" s="41"/>
      <c r="C20" s="41"/>
      <c r="D20" s="41"/>
      <c r="E20" s="43"/>
      <c r="F20" s="55"/>
      <c r="G20" s="41"/>
      <c r="H20" s="41"/>
      <c r="I20" s="14" t="s">
        <v>47</v>
      </c>
      <c r="J20" s="14" t="s">
        <v>48</v>
      </c>
      <c r="K20" s="41"/>
      <c r="L20" s="48"/>
      <c r="M20" s="48"/>
      <c r="N20" s="73"/>
      <c r="O20" s="50"/>
    </row>
    <row r="21" spans="1:15" ht="45" x14ac:dyDescent="0.25">
      <c r="A21" s="41"/>
      <c r="B21" s="41"/>
      <c r="C21" s="41"/>
      <c r="D21" s="41"/>
      <c r="E21" s="43"/>
      <c r="F21" s="55"/>
      <c r="G21" s="41" t="s">
        <v>53</v>
      </c>
      <c r="H21" s="41" t="s">
        <v>43</v>
      </c>
      <c r="I21" s="14" t="s">
        <v>44</v>
      </c>
      <c r="J21" s="14" t="s">
        <v>45</v>
      </c>
      <c r="K21" s="41"/>
      <c r="L21" s="48"/>
      <c r="M21" s="48"/>
      <c r="N21" s="73"/>
      <c r="O21" s="50"/>
    </row>
    <row r="22" spans="1:15" ht="60" x14ac:dyDescent="0.25">
      <c r="A22" s="41"/>
      <c r="B22" s="41"/>
      <c r="C22" s="41"/>
      <c r="D22" s="41"/>
      <c r="E22" s="43"/>
      <c r="F22" s="55"/>
      <c r="G22" s="41"/>
      <c r="H22" s="41"/>
      <c r="I22" s="14" t="s">
        <v>47</v>
      </c>
      <c r="J22" s="14" t="s">
        <v>48</v>
      </c>
      <c r="K22" s="41"/>
      <c r="L22" s="48"/>
      <c r="M22" s="48"/>
      <c r="N22" s="73"/>
      <c r="O22" s="50"/>
    </row>
    <row r="23" spans="1:15" ht="45" x14ac:dyDescent="0.25">
      <c r="A23" s="41"/>
      <c r="B23" s="41"/>
      <c r="C23" s="41"/>
      <c r="D23" s="41"/>
      <c r="E23" s="43"/>
      <c r="F23" s="55"/>
      <c r="G23" s="41" t="s">
        <v>54</v>
      </c>
      <c r="H23" s="41" t="s">
        <v>43</v>
      </c>
      <c r="I23" s="14" t="s">
        <v>44</v>
      </c>
      <c r="J23" s="14" t="s">
        <v>45</v>
      </c>
      <c r="K23" s="41" t="s">
        <v>55</v>
      </c>
      <c r="L23" s="48"/>
      <c r="M23" s="48"/>
      <c r="N23" s="73"/>
      <c r="O23" s="50"/>
    </row>
    <row r="24" spans="1:15" ht="60" x14ac:dyDescent="0.25">
      <c r="A24" s="41"/>
      <c r="B24" s="41"/>
      <c r="C24" s="41"/>
      <c r="D24" s="41"/>
      <c r="E24" s="43"/>
      <c r="F24" s="55"/>
      <c r="G24" s="41"/>
      <c r="H24" s="41"/>
      <c r="I24" s="14" t="s">
        <v>47</v>
      </c>
      <c r="J24" s="14" t="s">
        <v>48</v>
      </c>
      <c r="K24" s="41"/>
      <c r="L24" s="48"/>
      <c r="M24" s="48"/>
      <c r="N24" s="73"/>
      <c r="O24" s="50"/>
    </row>
    <row r="25" spans="1:15" ht="45" x14ac:dyDescent="0.25">
      <c r="A25" s="41"/>
      <c r="B25" s="41"/>
      <c r="C25" s="41"/>
      <c r="D25" s="41"/>
      <c r="E25" s="43"/>
      <c r="F25" s="55"/>
      <c r="G25" s="41" t="s">
        <v>56</v>
      </c>
      <c r="H25" s="41" t="s">
        <v>43</v>
      </c>
      <c r="I25" s="14" t="s">
        <v>44</v>
      </c>
      <c r="J25" s="14" t="s">
        <v>45</v>
      </c>
      <c r="K25" s="41"/>
      <c r="L25" s="48"/>
      <c r="M25" s="48"/>
      <c r="N25" s="73"/>
      <c r="O25" s="50"/>
    </row>
    <row r="26" spans="1:15" ht="60" x14ac:dyDescent="0.25">
      <c r="A26" s="41"/>
      <c r="B26" s="41"/>
      <c r="C26" s="41"/>
      <c r="D26" s="41"/>
      <c r="E26" s="43"/>
      <c r="F26" s="55"/>
      <c r="G26" s="41"/>
      <c r="H26" s="41"/>
      <c r="I26" s="14" t="s">
        <v>47</v>
      </c>
      <c r="J26" s="14" t="s">
        <v>48</v>
      </c>
      <c r="K26" s="41"/>
      <c r="L26" s="48"/>
      <c r="M26" s="48"/>
      <c r="N26" s="73"/>
      <c r="O26" s="50"/>
    </row>
    <row r="27" spans="1:15" ht="75" x14ac:dyDescent="0.25">
      <c r="A27" s="41"/>
      <c r="B27" s="41"/>
      <c r="C27" s="41"/>
      <c r="D27" s="41" t="s">
        <v>22</v>
      </c>
      <c r="E27" s="43"/>
      <c r="F27" s="15" t="s">
        <v>57</v>
      </c>
      <c r="G27" s="16" t="s">
        <v>324</v>
      </c>
      <c r="H27" s="16" t="s">
        <v>58</v>
      </c>
      <c r="I27" s="15" t="s">
        <v>59</v>
      </c>
      <c r="J27" s="17" t="s">
        <v>60</v>
      </c>
      <c r="K27" s="13" t="s">
        <v>61</v>
      </c>
      <c r="L27" s="18">
        <f>(7830+9568)</f>
        <v>17398</v>
      </c>
      <c r="M27" s="18">
        <f>(6261+6001)</f>
        <v>12262</v>
      </c>
      <c r="N27" s="19">
        <f>+L27/M27</f>
        <v>1.4188549991844723</v>
      </c>
      <c r="O27" s="20">
        <v>1</v>
      </c>
    </row>
    <row r="28" spans="1:15" ht="30" x14ac:dyDescent="0.25">
      <c r="A28" s="41"/>
      <c r="B28" s="41"/>
      <c r="C28" s="41"/>
      <c r="D28" s="41"/>
      <c r="E28" s="43"/>
      <c r="F28" s="60" t="s">
        <v>62</v>
      </c>
      <c r="G28" s="55" t="s">
        <v>63</v>
      </c>
      <c r="H28" s="55" t="s">
        <v>64</v>
      </c>
      <c r="I28" s="54" t="s">
        <v>65</v>
      </c>
      <c r="J28" s="72" t="s">
        <v>66</v>
      </c>
      <c r="K28" s="21" t="s">
        <v>67</v>
      </c>
      <c r="L28" s="38">
        <v>5</v>
      </c>
      <c r="M28" s="38">
        <v>7</v>
      </c>
      <c r="N28" s="57">
        <f>+L28/M28</f>
        <v>0.7142857142857143</v>
      </c>
      <c r="O28" s="70">
        <v>0.71399999999999997</v>
      </c>
    </row>
    <row r="29" spans="1:15" ht="30" x14ac:dyDescent="0.25">
      <c r="A29" s="41"/>
      <c r="B29" s="41"/>
      <c r="C29" s="41"/>
      <c r="D29" s="41"/>
      <c r="E29" s="43"/>
      <c r="F29" s="60"/>
      <c r="G29" s="55"/>
      <c r="H29" s="55"/>
      <c r="I29" s="54"/>
      <c r="J29" s="72"/>
      <c r="K29" s="21" t="s">
        <v>68</v>
      </c>
      <c r="L29" s="38"/>
      <c r="M29" s="38"/>
      <c r="N29" s="57"/>
      <c r="O29" s="50"/>
    </row>
    <row r="30" spans="1:15" ht="45" x14ac:dyDescent="0.25">
      <c r="A30" s="41"/>
      <c r="B30" s="41"/>
      <c r="C30" s="41"/>
      <c r="D30" s="41"/>
      <c r="E30" s="43"/>
      <c r="F30" s="60"/>
      <c r="G30" s="55"/>
      <c r="H30" s="55"/>
      <c r="I30" s="54"/>
      <c r="J30" s="72"/>
      <c r="K30" s="12" t="s">
        <v>69</v>
      </c>
      <c r="L30" s="38"/>
      <c r="M30" s="38"/>
      <c r="N30" s="57"/>
      <c r="O30" s="50"/>
    </row>
    <row r="31" spans="1:15" ht="75" x14ac:dyDescent="0.25">
      <c r="A31" s="41"/>
      <c r="B31" s="41"/>
      <c r="C31" s="41"/>
      <c r="D31" s="41"/>
      <c r="E31" s="43"/>
      <c r="F31" s="15" t="s">
        <v>70</v>
      </c>
      <c r="G31" s="22" t="s">
        <v>71</v>
      </c>
      <c r="H31" s="22" t="s">
        <v>72</v>
      </c>
      <c r="I31" s="15" t="s">
        <v>73</v>
      </c>
      <c r="J31" s="17" t="s">
        <v>74</v>
      </c>
      <c r="K31" s="13" t="s">
        <v>75</v>
      </c>
      <c r="L31" s="18">
        <v>53696</v>
      </c>
      <c r="M31" s="23">
        <v>42600</v>
      </c>
      <c r="N31" s="19">
        <f>+L31/M31</f>
        <v>1.2604694835680752</v>
      </c>
      <c r="O31" s="20">
        <v>1</v>
      </c>
    </row>
    <row r="32" spans="1:15" ht="15" x14ac:dyDescent="0.25">
      <c r="A32" s="41"/>
      <c r="B32" s="41"/>
      <c r="C32" s="41"/>
      <c r="D32" s="41" t="s">
        <v>76</v>
      </c>
      <c r="E32" s="43"/>
      <c r="F32" s="55" t="s">
        <v>77</v>
      </c>
      <c r="G32" s="71" t="s">
        <v>78</v>
      </c>
      <c r="H32" s="71" t="s">
        <v>79</v>
      </c>
      <c r="I32" s="55" t="s">
        <v>80</v>
      </c>
      <c r="J32" s="55" t="s">
        <v>81</v>
      </c>
      <c r="K32" s="40" t="s">
        <v>82</v>
      </c>
      <c r="L32" s="38">
        <v>1</v>
      </c>
      <c r="M32" s="38">
        <v>4</v>
      </c>
      <c r="N32" s="39">
        <f>+L32/M32</f>
        <v>0.25</v>
      </c>
      <c r="O32" s="49">
        <v>0.25</v>
      </c>
    </row>
    <row r="33" spans="1:15" ht="15" x14ac:dyDescent="0.25">
      <c r="A33" s="41"/>
      <c r="B33" s="41"/>
      <c r="C33" s="41"/>
      <c r="D33" s="41"/>
      <c r="E33" s="43"/>
      <c r="F33" s="55"/>
      <c r="G33" s="71"/>
      <c r="H33" s="71"/>
      <c r="I33" s="55"/>
      <c r="J33" s="55"/>
      <c r="K33" s="40"/>
      <c r="L33" s="38"/>
      <c r="M33" s="38"/>
      <c r="N33" s="39"/>
      <c r="O33" s="50"/>
    </row>
    <row r="34" spans="1:15" ht="15" x14ac:dyDescent="0.25">
      <c r="A34" s="41"/>
      <c r="B34" s="41"/>
      <c r="C34" s="41"/>
      <c r="D34" s="41"/>
      <c r="E34" s="43"/>
      <c r="F34" s="55"/>
      <c r="G34" s="71"/>
      <c r="H34" s="71"/>
      <c r="I34" s="55"/>
      <c r="J34" s="55"/>
      <c r="K34" s="69" t="s">
        <v>83</v>
      </c>
      <c r="L34" s="38"/>
      <c r="M34" s="38"/>
      <c r="N34" s="39"/>
      <c r="O34" s="50"/>
    </row>
    <row r="35" spans="1:15" ht="15" x14ac:dyDescent="0.25">
      <c r="A35" s="41"/>
      <c r="B35" s="41"/>
      <c r="C35" s="41"/>
      <c r="D35" s="41"/>
      <c r="E35" s="43"/>
      <c r="F35" s="55"/>
      <c r="G35" s="71"/>
      <c r="H35" s="71"/>
      <c r="I35" s="55"/>
      <c r="J35" s="55"/>
      <c r="K35" s="69"/>
      <c r="L35" s="38"/>
      <c r="M35" s="38"/>
      <c r="N35" s="39"/>
      <c r="O35" s="50"/>
    </row>
    <row r="36" spans="1:15" ht="45" x14ac:dyDescent="0.25">
      <c r="A36" s="41"/>
      <c r="B36" s="41"/>
      <c r="C36" s="41"/>
      <c r="D36" s="41"/>
      <c r="E36" s="43" t="s">
        <v>24</v>
      </c>
      <c r="F36" s="54" t="s">
        <v>84</v>
      </c>
      <c r="G36" s="55" t="s">
        <v>85</v>
      </c>
      <c r="H36" s="55" t="s">
        <v>86</v>
      </c>
      <c r="I36" s="54" t="s">
        <v>87</v>
      </c>
      <c r="J36" s="55" t="s">
        <v>88</v>
      </c>
      <c r="K36" s="13" t="s">
        <v>89</v>
      </c>
      <c r="L36" s="38">
        <v>6107116</v>
      </c>
      <c r="M36" s="38">
        <v>130640</v>
      </c>
      <c r="N36" s="67">
        <f>+L36/M36</f>
        <v>46.747672994488674</v>
      </c>
      <c r="O36" s="49">
        <v>1</v>
      </c>
    </row>
    <row r="37" spans="1:15" ht="30" x14ac:dyDescent="0.25">
      <c r="A37" s="41"/>
      <c r="B37" s="41"/>
      <c r="C37" s="41"/>
      <c r="D37" s="41"/>
      <c r="E37" s="43"/>
      <c r="F37" s="54"/>
      <c r="G37" s="55"/>
      <c r="H37" s="55"/>
      <c r="I37" s="54"/>
      <c r="J37" s="55"/>
      <c r="K37" s="13" t="s">
        <v>90</v>
      </c>
      <c r="L37" s="38"/>
      <c r="M37" s="38"/>
      <c r="N37" s="67"/>
      <c r="O37" s="50"/>
    </row>
    <row r="38" spans="1:15" ht="45" x14ac:dyDescent="0.25">
      <c r="A38" s="41"/>
      <c r="B38" s="41"/>
      <c r="C38" s="41"/>
      <c r="D38" s="41"/>
      <c r="E38" s="43"/>
      <c r="F38" s="54"/>
      <c r="G38" s="55"/>
      <c r="H38" s="55"/>
      <c r="I38" s="54"/>
      <c r="J38" s="55"/>
      <c r="K38" s="13" t="s">
        <v>91</v>
      </c>
      <c r="L38" s="38"/>
      <c r="M38" s="38"/>
      <c r="N38" s="67"/>
      <c r="O38" s="50"/>
    </row>
    <row r="39" spans="1:15" ht="30" x14ac:dyDescent="0.25">
      <c r="A39" s="41" t="s">
        <v>20</v>
      </c>
      <c r="B39" s="41" t="s">
        <v>21</v>
      </c>
      <c r="C39" s="41" t="s">
        <v>92</v>
      </c>
      <c r="D39" s="41"/>
      <c r="E39" s="43"/>
      <c r="F39" s="54" t="s">
        <v>93</v>
      </c>
      <c r="G39" s="68" t="s">
        <v>94</v>
      </c>
      <c r="H39" s="68" t="s">
        <v>95</v>
      </c>
      <c r="I39" s="54" t="s">
        <v>96</v>
      </c>
      <c r="J39" s="55" t="s">
        <v>97</v>
      </c>
      <c r="K39" s="13" t="s">
        <v>98</v>
      </c>
      <c r="L39" s="38">
        <v>5813</v>
      </c>
      <c r="M39" s="38">
        <v>6116</v>
      </c>
      <c r="N39" s="57">
        <f>+L39/M39</f>
        <v>0.95045781556572928</v>
      </c>
      <c r="O39" s="49">
        <v>1</v>
      </c>
    </row>
    <row r="40" spans="1:15" ht="30" x14ac:dyDescent="0.25">
      <c r="A40" s="41"/>
      <c r="B40" s="41"/>
      <c r="C40" s="41"/>
      <c r="D40" s="41"/>
      <c r="E40" s="43"/>
      <c r="F40" s="54"/>
      <c r="G40" s="68"/>
      <c r="H40" s="68"/>
      <c r="I40" s="54"/>
      <c r="J40" s="55"/>
      <c r="K40" s="13" t="s">
        <v>99</v>
      </c>
      <c r="L40" s="38"/>
      <c r="M40" s="38"/>
      <c r="N40" s="57"/>
      <c r="O40" s="50"/>
    </row>
    <row r="41" spans="1:15" ht="30" x14ac:dyDescent="0.25">
      <c r="A41" s="41"/>
      <c r="B41" s="41"/>
      <c r="C41" s="41"/>
      <c r="D41" s="41"/>
      <c r="E41" s="43"/>
      <c r="F41" s="54"/>
      <c r="G41" s="68"/>
      <c r="H41" s="68"/>
      <c r="I41" s="54"/>
      <c r="J41" s="55"/>
      <c r="K41" s="13" t="s">
        <v>100</v>
      </c>
      <c r="L41" s="38"/>
      <c r="M41" s="38"/>
      <c r="N41" s="57"/>
      <c r="O41" s="50"/>
    </row>
    <row r="42" spans="1:15" ht="30" x14ac:dyDescent="0.25">
      <c r="A42" s="41"/>
      <c r="B42" s="41"/>
      <c r="C42" s="41"/>
      <c r="D42" s="41"/>
      <c r="E42" s="43"/>
      <c r="F42" s="54" t="s">
        <v>101</v>
      </c>
      <c r="G42" s="68" t="s">
        <v>102</v>
      </c>
      <c r="H42" s="68" t="s">
        <v>95</v>
      </c>
      <c r="I42" s="54" t="s">
        <v>103</v>
      </c>
      <c r="J42" s="55" t="s">
        <v>104</v>
      </c>
      <c r="K42" s="13" t="s">
        <v>105</v>
      </c>
      <c r="L42" s="38">
        <v>1377288</v>
      </c>
      <c r="M42" s="38">
        <v>59491</v>
      </c>
      <c r="N42" s="67">
        <f>+L42/M42</f>
        <v>23.151199341076801</v>
      </c>
      <c r="O42" s="49">
        <v>1</v>
      </c>
    </row>
    <row r="43" spans="1:15" ht="30" x14ac:dyDescent="0.25">
      <c r="A43" s="41"/>
      <c r="B43" s="41"/>
      <c r="C43" s="41"/>
      <c r="D43" s="41"/>
      <c r="E43" s="43"/>
      <c r="F43" s="54"/>
      <c r="G43" s="68"/>
      <c r="H43" s="68"/>
      <c r="I43" s="54"/>
      <c r="J43" s="55"/>
      <c r="K43" s="13" t="s">
        <v>99</v>
      </c>
      <c r="L43" s="38"/>
      <c r="M43" s="38"/>
      <c r="N43" s="67"/>
      <c r="O43" s="50"/>
    </row>
    <row r="44" spans="1:15" ht="30" x14ac:dyDescent="0.25">
      <c r="A44" s="41"/>
      <c r="B44" s="41"/>
      <c r="C44" s="41"/>
      <c r="D44" s="41"/>
      <c r="E44" s="43"/>
      <c r="F44" s="54"/>
      <c r="G44" s="68"/>
      <c r="H44" s="68"/>
      <c r="I44" s="54"/>
      <c r="J44" s="55"/>
      <c r="K44" s="13" t="s">
        <v>100</v>
      </c>
      <c r="L44" s="38"/>
      <c r="M44" s="38"/>
      <c r="N44" s="67"/>
      <c r="O44" s="50"/>
    </row>
    <row r="45" spans="1:15" ht="30" x14ac:dyDescent="0.25">
      <c r="A45" s="41"/>
      <c r="B45" s="41"/>
      <c r="C45" s="41"/>
      <c r="D45" s="41"/>
      <c r="E45" s="43"/>
      <c r="F45" s="15" t="s">
        <v>101</v>
      </c>
      <c r="G45" s="24"/>
      <c r="H45" s="24"/>
      <c r="I45" s="15"/>
      <c r="J45" s="17"/>
      <c r="K45" s="13"/>
      <c r="L45" s="18"/>
      <c r="M45" s="18"/>
      <c r="N45" s="25"/>
      <c r="O45" s="25"/>
    </row>
    <row r="46" spans="1:15" s="3" customFormat="1" ht="45.75" x14ac:dyDescent="0.25">
      <c r="A46" s="41"/>
      <c r="B46" s="41"/>
      <c r="C46" s="41"/>
      <c r="D46" s="41"/>
      <c r="E46" s="43"/>
      <c r="F46" s="55" t="s">
        <v>106</v>
      </c>
      <c r="G46" s="53" t="s">
        <v>107</v>
      </c>
      <c r="H46" s="53" t="s">
        <v>108</v>
      </c>
      <c r="I46" s="41" t="s">
        <v>109</v>
      </c>
      <c r="J46" s="41" t="s">
        <v>110</v>
      </c>
      <c r="K46" s="26" t="s">
        <v>111</v>
      </c>
      <c r="L46" s="38">
        <f>(5.4 - 4.4)</f>
        <v>1</v>
      </c>
      <c r="M46" s="38">
        <v>5.4</v>
      </c>
      <c r="N46" s="57">
        <f>+L46/M46</f>
        <v>0.18518518518518517</v>
      </c>
      <c r="O46" s="49">
        <v>1</v>
      </c>
    </row>
    <row r="47" spans="1:15" s="3" customFormat="1" ht="45" x14ac:dyDescent="0.25">
      <c r="A47" s="41"/>
      <c r="B47" s="41"/>
      <c r="C47" s="41"/>
      <c r="D47" s="41"/>
      <c r="E47" s="43"/>
      <c r="F47" s="55"/>
      <c r="G47" s="53"/>
      <c r="H47" s="53"/>
      <c r="I47" s="41"/>
      <c r="J47" s="41"/>
      <c r="K47" s="12" t="s">
        <v>112</v>
      </c>
      <c r="L47" s="38"/>
      <c r="M47" s="38"/>
      <c r="N47" s="57"/>
      <c r="O47" s="50"/>
    </row>
    <row r="48" spans="1:15" s="3" customFormat="1" ht="45" x14ac:dyDescent="0.25">
      <c r="A48" s="41"/>
      <c r="B48" s="41"/>
      <c r="C48" s="41"/>
      <c r="D48" s="41"/>
      <c r="E48" s="43"/>
      <c r="F48" s="55"/>
      <c r="G48" s="53"/>
      <c r="H48" s="53"/>
      <c r="I48" s="41"/>
      <c r="J48" s="41"/>
      <c r="K48" s="12" t="s">
        <v>113</v>
      </c>
      <c r="L48" s="38">
        <f>(4.8 - 3.71)</f>
        <v>1.0899999999999999</v>
      </c>
      <c r="M48" s="38">
        <v>4.8</v>
      </c>
      <c r="N48" s="57">
        <f>+L48/M48</f>
        <v>0.2270833333333333</v>
      </c>
      <c r="O48" s="50"/>
    </row>
    <row r="49" spans="1:15" s="3" customFormat="1" ht="15" x14ac:dyDescent="0.25">
      <c r="A49" s="41"/>
      <c r="B49" s="41"/>
      <c r="C49" s="41"/>
      <c r="D49" s="41"/>
      <c r="E49" s="43"/>
      <c r="F49" s="55"/>
      <c r="G49" s="53"/>
      <c r="H49" s="53"/>
      <c r="I49" s="41"/>
      <c r="J49" s="41"/>
      <c r="K49" s="12"/>
      <c r="L49" s="38"/>
      <c r="M49" s="38"/>
      <c r="N49" s="57"/>
      <c r="O49" s="50"/>
    </row>
    <row r="50" spans="1:15" s="3" customFormat="1" ht="30.75" x14ac:dyDescent="0.25">
      <c r="A50" s="41"/>
      <c r="B50" s="41"/>
      <c r="C50" s="41"/>
      <c r="D50" s="41"/>
      <c r="E50" s="43"/>
      <c r="F50" s="54" t="s">
        <v>114</v>
      </c>
      <c r="G50" s="53" t="s">
        <v>115</v>
      </c>
      <c r="H50" s="53" t="s">
        <v>116</v>
      </c>
      <c r="I50" s="44" t="s">
        <v>117</v>
      </c>
      <c r="J50" s="41" t="s">
        <v>118</v>
      </c>
      <c r="K50" s="26" t="s">
        <v>119</v>
      </c>
      <c r="L50" s="38">
        <v>3</v>
      </c>
      <c r="M50" s="38">
        <v>3</v>
      </c>
      <c r="N50" s="39">
        <f>+L50/M50</f>
        <v>1</v>
      </c>
      <c r="O50" s="49">
        <v>1</v>
      </c>
    </row>
    <row r="51" spans="1:15" s="3" customFormat="1" ht="30.75" x14ac:dyDescent="0.25">
      <c r="A51" s="41"/>
      <c r="B51" s="41"/>
      <c r="C51" s="41"/>
      <c r="D51" s="41"/>
      <c r="E51" s="43"/>
      <c r="F51" s="54"/>
      <c r="G51" s="53"/>
      <c r="H51" s="53"/>
      <c r="I51" s="44"/>
      <c r="J51" s="41"/>
      <c r="K51" s="26" t="s">
        <v>120</v>
      </c>
      <c r="L51" s="38"/>
      <c r="M51" s="38"/>
      <c r="N51" s="39"/>
      <c r="O51" s="50"/>
    </row>
    <row r="52" spans="1:15" s="3" customFormat="1" ht="30" x14ac:dyDescent="0.25">
      <c r="A52" s="41"/>
      <c r="B52" s="41"/>
      <c r="C52" s="41"/>
      <c r="D52" s="41"/>
      <c r="E52" s="43"/>
      <c r="F52" s="54"/>
      <c r="G52" s="53"/>
      <c r="H52" s="53"/>
      <c r="I52" s="44"/>
      <c r="J52" s="41"/>
      <c r="K52" s="21" t="s">
        <v>121</v>
      </c>
      <c r="L52" s="38"/>
      <c r="M52" s="38"/>
      <c r="N52" s="39"/>
      <c r="O52" s="50"/>
    </row>
    <row r="53" spans="1:15" s="3" customFormat="1" ht="60" x14ac:dyDescent="0.25">
      <c r="A53" s="41"/>
      <c r="B53" s="41"/>
      <c r="C53" s="41"/>
      <c r="D53" s="41"/>
      <c r="E53" s="43"/>
      <c r="F53" s="54" t="s">
        <v>122</v>
      </c>
      <c r="G53" s="41">
        <v>0</v>
      </c>
      <c r="H53" s="41" t="s">
        <v>123</v>
      </c>
      <c r="I53" s="44" t="s">
        <v>124</v>
      </c>
      <c r="J53" s="41" t="s">
        <v>125</v>
      </c>
      <c r="K53" s="21" t="s">
        <v>126</v>
      </c>
      <c r="L53" s="38">
        <v>23</v>
      </c>
      <c r="M53" s="38">
        <v>25</v>
      </c>
      <c r="N53" s="39">
        <f>+L53/M53</f>
        <v>0.92</v>
      </c>
      <c r="O53" s="49">
        <v>1</v>
      </c>
    </row>
    <row r="54" spans="1:15" s="3" customFormat="1" ht="30" x14ac:dyDescent="0.25">
      <c r="A54" s="41"/>
      <c r="B54" s="41"/>
      <c r="C54" s="41"/>
      <c r="D54" s="41"/>
      <c r="E54" s="43"/>
      <c r="F54" s="54"/>
      <c r="G54" s="41"/>
      <c r="H54" s="41"/>
      <c r="I54" s="44"/>
      <c r="J54" s="41"/>
      <c r="K54" s="21" t="s">
        <v>127</v>
      </c>
      <c r="L54" s="38"/>
      <c r="M54" s="38"/>
      <c r="N54" s="39"/>
      <c r="O54" s="50"/>
    </row>
    <row r="55" spans="1:15" ht="30" x14ac:dyDescent="0.25">
      <c r="A55" s="41"/>
      <c r="B55" s="41"/>
      <c r="C55" s="41"/>
      <c r="D55" s="41" t="s">
        <v>128</v>
      </c>
      <c r="E55" s="43"/>
      <c r="F55" s="44" t="s">
        <v>129</v>
      </c>
      <c r="G55" s="53" t="s">
        <v>130</v>
      </c>
      <c r="H55" s="53" t="s">
        <v>131</v>
      </c>
      <c r="I55" s="44" t="s">
        <v>132</v>
      </c>
      <c r="J55" s="41" t="s">
        <v>133</v>
      </c>
      <c r="K55" s="12" t="s">
        <v>134</v>
      </c>
      <c r="L55" s="38">
        <v>942</v>
      </c>
      <c r="M55" s="38">
        <v>942</v>
      </c>
      <c r="N55" s="39">
        <f>+L55/M55</f>
        <v>1</v>
      </c>
      <c r="O55" s="49">
        <v>1</v>
      </c>
    </row>
    <row r="56" spans="1:15" ht="30" x14ac:dyDescent="0.25">
      <c r="A56" s="41"/>
      <c r="B56" s="41"/>
      <c r="C56" s="41"/>
      <c r="D56" s="41"/>
      <c r="E56" s="43"/>
      <c r="F56" s="44"/>
      <c r="G56" s="53"/>
      <c r="H56" s="53"/>
      <c r="I56" s="44"/>
      <c r="J56" s="41"/>
      <c r="K56" s="12" t="s">
        <v>135</v>
      </c>
      <c r="L56" s="38"/>
      <c r="M56" s="38"/>
      <c r="N56" s="39"/>
      <c r="O56" s="50"/>
    </row>
    <row r="57" spans="1:15" ht="30" x14ac:dyDescent="0.25">
      <c r="A57" s="41"/>
      <c r="B57" s="41"/>
      <c r="C57" s="41"/>
      <c r="D57" s="41"/>
      <c r="E57" s="43"/>
      <c r="F57" s="44"/>
      <c r="G57" s="41"/>
      <c r="H57" s="53"/>
      <c r="I57" s="44"/>
      <c r="J57" s="41"/>
      <c r="K57" s="12" t="s">
        <v>136</v>
      </c>
      <c r="L57" s="38"/>
      <c r="M57" s="38"/>
      <c r="N57" s="39"/>
      <c r="O57" s="50"/>
    </row>
    <row r="58" spans="1:15" ht="30" x14ac:dyDescent="0.25">
      <c r="A58" s="41"/>
      <c r="B58" s="41"/>
      <c r="C58" s="41"/>
      <c r="D58" s="41"/>
      <c r="E58" s="43"/>
      <c r="F58" s="42" t="s">
        <v>137</v>
      </c>
      <c r="G58" s="66" t="s">
        <v>138</v>
      </c>
      <c r="H58" s="66" t="s">
        <v>139</v>
      </c>
      <c r="I58" s="42" t="s">
        <v>140</v>
      </c>
      <c r="J58" s="53" t="s">
        <v>141</v>
      </c>
      <c r="K58" s="27" t="s">
        <v>142</v>
      </c>
      <c r="L58" s="18">
        <v>1.7</v>
      </c>
      <c r="M58" s="18">
        <v>1.24</v>
      </c>
      <c r="N58" s="18">
        <f>+L58/M58</f>
        <v>1.3709677419354838</v>
      </c>
      <c r="O58" s="49">
        <v>1</v>
      </c>
    </row>
    <row r="59" spans="1:15" ht="30" x14ac:dyDescent="0.25">
      <c r="A59" s="41"/>
      <c r="B59" s="41"/>
      <c r="C59" s="41"/>
      <c r="D59" s="41"/>
      <c r="E59" s="43"/>
      <c r="F59" s="42"/>
      <c r="G59" s="66"/>
      <c r="H59" s="66"/>
      <c r="I59" s="42"/>
      <c r="J59" s="53"/>
      <c r="K59" s="27" t="s">
        <v>143</v>
      </c>
      <c r="L59" s="18">
        <v>915</v>
      </c>
      <c r="M59" s="18">
        <v>999</v>
      </c>
      <c r="N59" s="28">
        <f>+L59/M59</f>
        <v>0.91591591591591592</v>
      </c>
      <c r="O59" s="50"/>
    </row>
    <row r="60" spans="1:15" ht="45" x14ac:dyDescent="0.25">
      <c r="A60" s="41"/>
      <c r="B60" s="41"/>
      <c r="C60" s="41"/>
      <c r="D60" s="41" t="s">
        <v>128</v>
      </c>
      <c r="E60" s="43"/>
      <c r="F60" s="42" t="s">
        <v>144</v>
      </c>
      <c r="G60" s="56" t="s">
        <v>145</v>
      </c>
      <c r="H60" s="56" t="s">
        <v>146</v>
      </c>
      <c r="I60" s="58" t="s">
        <v>147</v>
      </c>
      <c r="J60" s="56" t="s">
        <v>148</v>
      </c>
      <c r="K60" s="27" t="s">
        <v>149</v>
      </c>
      <c r="L60" s="38" t="s">
        <v>150</v>
      </c>
      <c r="M60" s="38"/>
      <c r="N60" s="49">
        <v>1</v>
      </c>
      <c r="O60" s="49">
        <v>1</v>
      </c>
    </row>
    <row r="61" spans="1:15" ht="15" x14ac:dyDescent="0.25">
      <c r="A61" s="41"/>
      <c r="B61" s="41"/>
      <c r="C61" s="41"/>
      <c r="D61" s="41"/>
      <c r="E61" s="43"/>
      <c r="F61" s="42"/>
      <c r="G61" s="56"/>
      <c r="H61" s="56"/>
      <c r="I61" s="58"/>
      <c r="J61" s="56"/>
      <c r="K61" s="27" t="s">
        <v>151</v>
      </c>
      <c r="L61" s="38"/>
      <c r="M61" s="38"/>
      <c r="N61" s="50"/>
      <c r="O61" s="50"/>
    </row>
    <row r="62" spans="1:15" ht="30" x14ac:dyDescent="0.25">
      <c r="A62" s="41"/>
      <c r="B62" s="41"/>
      <c r="C62" s="41"/>
      <c r="D62" s="41"/>
      <c r="E62" s="43" t="s">
        <v>24</v>
      </c>
      <c r="F62" s="42" t="s">
        <v>152</v>
      </c>
      <c r="G62" s="56">
        <v>0</v>
      </c>
      <c r="H62" s="56" t="s">
        <v>153</v>
      </c>
      <c r="I62" s="58" t="s">
        <v>154</v>
      </c>
      <c r="J62" s="65" t="s">
        <v>155</v>
      </c>
      <c r="K62" s="27" t="s">
        <v>156</v>
      </c>
      <c r="L62" s="38">
        <v>12</v>
      </c>
      <c r="M62" s="38">
        <v>12</v>
      </c>
      <c r="N62" s="39">
        <f>+L62/M62</f>
        <v>1</v>
      </c>
      <c r="O62" s="39">
        <v>1</v>
      </c>
    </row>
    <row r="63" spans="1:15" ht="30" x14ac:dyDescent="0.25">
      <c r="A63" s="41"/>
      <c r="B63" s="41"/>
      <c r="C63" s="41"/>
      <c r="D63" s="41"/>
      <c r="E63" s="43"/>
      <c r="F63" s="42"/>
      <c r="G63" s="56"/>
      <c r="H63" s="56"/>
      <c r="I63" s="58"/>
      <c r="J63" s="65"/>
      <c r="K63" s="27" t="s">
        <v>157</v>
      </c>
      <c r="L63" s="38"/>
      <c r="M63" s="38"/>
      <c r="N63" s="39"/>
      <c r="O63" s="39"/>
    </row>
    <row r="64" spans="1:15" ht="15" x14ac:dyDescent="0.25">
      <c r="A64" s="41"/>
      <c r="B64" s="41"/>
      <c r="C64" s="41"/>
      <c r="D64" s="41"/>
      <c r="E64" s="43"/>
      <c r="F64" s="42"/>
      <c r="G64" s="56"/>
      <c r="H64" s="56"/>
      <c r="I64" s="58"/>
      <c r="J64" s="65"/>
      <c r="K64" s="27" t="s">
        <v>158</v>
      </c>
      <c r="L64" s="38"/>
      <c r="M64" s="38"/>
      <c r="N64" s="39"/>
      <c r="O64" s="39"/>
    </row>
    <row r="65" spans="1:15" ht="30" x14ac:dyDescent="0.25">
      <c r="A65" s="41"/>
      <c r="B65" s="41"/>
      <c r="C65" s="41"/>
      <c r="D65" s="41"/>
      <c r="E65" s="43"/>
      <c r="F65" s="44" t="s">
        <v>159</v>
      </c>
      <c r="G65" s="56">
        <v>0</v>
      </c>
      <c r="H65" s="56" t="s">
        <v>160</v>
      </c>
      <c r="I65" s="58" t="s">
        <v>161</v>
      </c>
      <c r="J65" s="56" t="s">
        <v>162</v>
      </c>
      <c r="K65" s="27" t="s">
        <v>163</v>
      </c>
      <c r="L65" s="38">
        <v>3440</v>
      </c>
      <c r="M65" s="38">
        <v>4600</v>
      </c>
      <c r="N65" s="39">
        <f>+L65/M65</f>
        <v>0.74782608695652175</v>
      </c>
      <c r="O65" s="39">
        <v>1</v>
      </c>
    </row>
    <row r="66" spans="1:15" ht="30" x14ac:dyDescent="0.25">
      <c r="A66" s="41"/>
      <c r="B66" s="41"/>
      <c r="C66" s="41"/>
      <c r="D66" s="41"/>
      <c r="E66" s="43"/>
      <c r="F66" s="44"/>
      <c r="G66" s="56"/>
      <c r="H66" s="56"/>
      <c r="I66" s="58"/>
      <c r="J66" s="56"/>
      <c r="K66" s="27" t="s">
        <v>164</v>
      </c>
      <c r="L66" s="38"/>
      <c r="M66" s="38"/>
      <c r="N66" s="39"/>
      <c r="O66" s="39"/>
    </row>
    <row r="67" spans="1:15" s="3" customFormat="1" ht="30" x14ac:dyDescent="0.25">
      <c r="A67" s="41" t="s">
        <v>20</v>
      </c>
      <c r="B67" s="41" t="s">
        <v>165</v>
      </c>
      <c r="C67" s="41" t="s">
        <v>166</v>
      </c>
      <c r="D67" s="41" t="s">
        <v>167</v>
      </c>
      <c r="E67" s="43"/>
      <c r="F67" s="60" t="s">
        <v>168</v>
      </c>
      <c r="G67" s="52" t="s">
        <v>325</v>
      </c>
      <c r="H67" s="52" t="s">
        <v>169</v>
      </c>
      <c r="I67" s="54" t="s">
        <v>170</v>
      </c>
      <c r="J67" s="55" t="s">
        <v>171</v>
      </c>
      <c r="K67" s="13" t="s">
        <v>172</v>
      </c>
      <c r="L67" s="38">
        <v>3</v>
      </c>
      <c r="M67" s="38">
        <v>3</v>
      </c>
      <c r="N67" s="39">
        <f>+L67/M67</f>
        <v>1</v>
      </c>
      <c r="O67" s="39">
        <v>1</v>
      </c>
    </row>
    <row r="68" spans="1:15" s="3" customFormat="1" ht="30" x14ac:dyDescent="0.25">
      <c r="A68" s="41"/>
      <c r="B68" s="41"/>
      <c r="C68" s="41"/>
      <c r="D68" s="41"/>
      <c r="E68" s="43"/>
      <c r="F68" s="60"/>
      <c r="G68" s="52"/>
      <c r="H68" s="52"/>
      <c r="I68" s="54"/>
      <c r="J68" s="55"/>
      <c r="K68" s="12" t="s">
        <v>173</v>
      </c>
      <c r="L68" s="38"/>
      <c r="M68" s="38"/>
      <c r="N68" s="39"/>
      <c r="O68" s="39"/>
    </row>
    <row r="69" spans="1:15" ht="60" x14ac:dyDescent="0.25">
      <c r="A69" s="41"/>
      <c r="B69" s="41"/>
      <c r="C69" s="41"/>
      <c r="D69" s="41" t="s">
        <v>174</v>
      </c>
      <c r="E69" s="43"/>
      <c r="F69" s="63" t="s">
        <v>175</v>
      </c>
      <c r="G69" s="64">
        <v>0.76</v>
      </c>
      <c r="H69" s="64" t="s">
        <v>176</v>
      </c>
      <c r="I69" s="44" t="s">
        <v>177</v>
      </c>
      <c r="J69" s="41" t="s">
        <v>178</v>
      </c>
      <c r="K69" s="27" t="s">
        <v>179</v>
      </c>
      <c r="L69" s="38">
        <v>39</v>
      </c>
      <c r="M69" s="38">
        <v>43</v>
      </c>
      <c r="N69" s="39">
        <f>+L69/M69</f>
        <v>0.90697674418604646</v>
      </c>
      <c r="O69" s="39">
        <v>1</v>
      </c>
    </row>
    <row r="70" spans="1:15" ht="45" x14ac:dyDescent="0.25">
      <c r="A70" s="41"/>
      <c r="B70" s="41"/>
      <c r="C70" s="41"/>
      <c r="D70" s="41"/>
      <c r="E70" s="43"/>
      <c r="F70" s="63"/>
      <c r="G70" s="64"/>
      <c r="H70" s="64"/>
      <c r="I70" s="44"/>
      <c r="J70" s="41"/>
      <c r="K70" s="27" t="s">
        <v>180</v>
      </c>
      <c r="L70" s="38"/>
      <c r="M70" s="38"/>
      <c r="N70" s="39"/>
      <c r="O70" s="39"/>
    </row>
    <row r="71" spans="1:15" ht="30" x14ac:dyDescent="0.25">
      <c r="A71" s="41"/>
      <c r="B71" s="41"/>
      <c r="C71" s="41"/>
      <c r="D71" s="41"/>
      <c r="E71" s="43"/>
      <c r="F71" s="42" t="s">
        <v>181</v>
      </c>
      <c r="G71" s="61">
        <v>970000000</v>
      </c>
      <c r="H71" s="62" t="s">
        <v>182</v>
      </c>
      <c r="I71" s="44" t="s">
        <v>183</v>
      </c>
      <c r="J71" s="41" t="s">
        <v>184</v>
      </c>
      <c r="K71" s="27" t="s">
        <v>185</v>
      </c>
      <c r="L71" s="38">
        <v>7959338571</v>
      </c>
      <c r="M71" s="38">
        <v>3800000000</v>
      </c>
      <c r="N71" s="39">
        <f>+L71/M71</f>
        <v>2.0945627818421051</v>
      </c>
      <c r="O71" s="39">
        <v>1</v>
      </c>
    </row>
    <row r="72" spans="1:15" ht="45" x14ac:dyDescent="0.25">
      <c r="A72" s="41"/>
      <c r="B72" s="41"/>
      <c r="C72" s="41"/>
      <c r="D72" s="41"/>
      <c r="E72" s="43"/>
      <c r="F72" s="42"/>
      <c r="G72" s="61"/>
      <c r="H72" s="62"/>
      <c r="I72" s="44"/>
      <c r="J72" s="41"/>
      <c r="K72" s="27" t="s">
        <v>186</v>
      </c>
      <c r="L72" s="38"/>
      <c r="M72" s="38"/>
      <c r="N72" s="39"/>
      <c r="O72" s="39"/>
    </row>
    <row r="73" spans="1:15" ht="60" x14ac:dyDescent="0.25">
      <c r="A73" s="41"/>
      <c r="B73" s="41"/>
      <c r="C73" s="41"/>
      <c r="D73" s="41" t="s">
        <v>167</v>
      </c>
      <c r="E73" s="43"/>
      <c r="F73" s="44" t="s">
        <v>187</v>
      </c>
      <c r="G73" s="49">
        <v>0.9</v>
      </c>
      <c r="H73" s="49" t="s">
        <v>188</v>
      </c>
      <c r="I73" s="44" t="s">
        <v>189</v>
      </c>
      <c r="J73" s="41" t="s">
        <v>190</v>
      </c>
      <c r="K73" s="27" t="s">
        <v>191</v>
      </c>
      <c r="L73" s="38">
        <v>684</v>
      </c>
      <c r="M73" s="38">
        <v>729</v>
      </c>
      <c r="N73" s="39">
        <f>+L73/M73</f>
        <v>0.93827160493827155</v>
      </c>
      <c r="O73" s="39">
        <v>1</v>
      </c>
    </row>
    <row r="74" spans="1:15" ht="45" x14ac:dyDescent="0.25">
      <c r="A74" s="41"/>
      <c r="B74" s="41"/>
      <c r="C74" s="41"/>
      <c r="D74" s="41"/>
      <c r="E74" s="43"/>
      <c r="F74" s="44"/>
      <c r="G74" s="49"/>
      <c r="H74" s="49"/>
      <c r="I74" s="44"/>
      <c r="J74" s="41"/>
      <c r="K74" s="27" t="s">
        <v>192</v>
      </c>
      <c r="L74" s="38"/>
      <c r="M74" s="38"/>
      <c r="N74" s="39"/>
      <c r="O74" s="39"/>
    </row>
    <row r="75" spans="1:15" ht="60" x14ac:dyDescent="0.25">
      <c r="A75" s="41"/>
      <c r="B75" s="41"/>
      <c r="C75" s="41"/>
      <c r="D75" s="43" t="s">
        <v>24</v>
      </c>
      <c r="E75" s="43"/>
      <c r="F75" s="44" t="s">
        <v>193</v>
      </c>
      <c r="G75" s="56" t="s">
        <v>194</v>
      </c>
      <c r="H75" s="56"/>
      <c r="I75" s="58" t="s">
        <v>195</v>
      </c>
      <c r="J75" s="56" t="s">
        <v>196</v>
      </c>
      <c r="K75" s="27" t="s">
        <v>197</v>
      </c>
      <c r="L75" s="38">
        <v>6</v>
      </c>
      <c r="M75" s="38">
        <v>3</v>
      </c>
      <c r="N75" s="39">
        <f>+L75/M75</f>
        <v>2</v>
      </c>
      <c r="O75" s="39">
        <v>1</v>
      </c>
    </row>
    <row r="76" spans="1:15" ht="30" x14ac:dyDescent="0.25">
      <c r="A76" s="41"/>
      <c r="B76" s="41"/>
      <c r="C76" s="41"/>
      <c r="D76" s="43"/>
      <c r="E76" s="43"/>
      <c r="F76" s="44"/>
      <c r="G76" s="56"/>
      <c r="H76" s="56"/>
      <c r="I76" s="58"/>
      <c r="J76" s="56"/>
      <c r="K76" s="27" t="s">
        <v>198</v>
      </c>
      <c r="L76" s="38"/>
      <c r="M76" s="38"/>
      <c r="N76" s="39"/>
      <c r="O76" s="39"/>
    </row>
    <row r="77" spans="1:15" ht="30" x14ac:dyDescent="0.25">
      <c r="A77" s="41"/>
      <c r="B77" s="41"/>
      <c r="C77" s="41"/>
      <c r="D77" s="43"/>
      <c r="E77" s="43"/>
      <c r="F77" s="44"/>
      <c r="G77" s="56"/>
      <c r="H77" s="56"/>
      <c r="I77" s="58"/>
      <c r="J77" s="56"/>
      <c r="K77" s="27" t="s">
        <v>199</v>
      </c>
      <c r="L77" s="38"/>
      <c r="M77" s="38"/>
      <c r="N77" s="39"/>
      <c r="O77" s="39"/>
    </row>
    <row r="78" spans="1:15" ht="30" x14ac:dyDescent="0.25">
      <c r="A78" s="41"/>
      <c r="B78" s="41"/>
      <c r="C78" s="41"/>
      <c r="D78" s="43"/>
      <c r="E78" s="43"/>
      <c r="F78" s="44"/>
      <c r="G78" s="56"/>
      <c r="H78" s="56"/>
      <c r="I78" s="58"/>
      <c r="J78" s="56"/>
      <c r="K78" s="27" t="s">
        <v>200</v>
      </c>
      <c r="L78" s="38"/>
      <c r="M78" s="38"/>
      <c r="N78" s="39"/>
      <c r="O78" s="39"/>
    </row>
    <row r="79" spans="1:15" ht="30" x14ac:dyDescent="0.25">
      <c r="A79" s="41"/>
      <c r="B79" s="41" t="s">
        <v>21</v>
      </c>
      <c r="C79" s="41" t="s">
        <v>201</v>
      </c>
      <c r="D79" s="41" t="s">
        <v>202</v>
      </c>
      <c r="E79" s="43" t="s">
        <v>203</v>
      </c>
      <c r="F79" s="60" t="s">
        <v>204</v>
      </c>
      <c r="G79" s="55" t="s">
        <v>205</v>
      </c>
      <c r="H79" s="55" t="s">
        <v>206</v>
      </c>
      <c r="I79" s="54" t="s">
        <v>207</v>
      </c>
      <c r="J79" s="54" t="s">
        <v>208</v>
      </c>
      <c r="K79" s="12" t="s">
        <v>209</v>
      </c>
      <c r="L79" s="38">
        <v>8</v>
      </c>
      <c r="M79" s="38">
        <v>8</v>
      </c>
      <c r="N79" s="39">
        <f>+L79/M79</f>
        <v>1</v>
      </c>
      <c r="O79" s="39">
        <v>1</v>
      </c>
    </row>
    <row r="80" spans="1:15" ht="15" x14ac:dyDescent="0.25">
      <c r="A80" s="41"/>
      <c r="B80" s="41"/>
      <c r="C80" s="41"/>
      <c r="D80" s="41"/>
      <c r="E80" s="43"/>
      <c r="F80" s="60"/>
      <c r="G80" s="55"/>
      <c r="H80" s="55"/>
      <c r="I80" s="54"/>
      <c r="J80" s="54"/>
      <c r="K80" s="12" t="s">
        <v>210</v>
      </c>
      <c r="L80" s="38"/>
      <c r="M80" s="38"/>
      <c r="N80" s="39"/>
      <c r="O80" s="39"/>
    </row>
    <row r="81" spans="1:15" ht="30" x14ac:dyDescent="0.25">
      <c r="A81" s="41"/>
      <c r="B81" s="41"/>
      <c r="C81" s="41"/>
      <c r="D81" s="41"/>
      <c r="E81" s="43"/>
      <c r="F81" s="60"/>
      <c r="G81" s="55"/>
      <c r="H81" s="55"/>
      <c r="I81" s="54"/>
      <c r="J81" s="54"/>
      <c r="K81" s="12" t="s">
        <v>211</v>
      </c>
      <c r="L81" s="38"/>
      <c r="M81" s="38"/>
      <c r="N81" s="39"/>
      <c r="O81" s="39"/>
    </row>
    <row r="82" spans="1:15" ht="30" x14ac:dyDescent="0.25">
      <c r="A82" s="41"/>
      <c r="B82" s="41"/>
      <c r="C82" s="41"/>
      <c r="D82" s="41"/>
      <c r="E82" s="43"/>
      <c r="F82" s="60"/>
      <c r="G82" s="55"/>
      <c r="H82" s="55"/>
      <c r="I82" s="54"/>
      <c r="J82" s="54"/>
      <c r="K82" s="12" t="s">
        <v>212</v>
      </c>
      <c r="L82" s="38"/>
      <c r="M82" s="38"/>
      <c r="N82" s="39"/>
      <c r="O82" s="39"/>
    </row>
    <row r="83" spans="1:15" ht="45" x14ac:dyDescent="0.25">
      <c r="A83" s="41"/>
      <c r="B83" s="41"/>
      <c r="C83" s="41"/>
      <c r="D83" s="41"/>
      <c r="E83" s="43"/>
      <c r="F83" s="60"/>
      <c r="G83" s="55"/>
      <c r="H83" s="55"/>
      <c r="I83" s="54"/>
      <c r="J83" s="54"/>
      <c r="K83" s="12" t="s">
        <v>213</v>
      </c>
      <c r="L83" s="38"/>
      <c r="M83" s="38"/>
      <c r="N83" s="39"/>
      <c r="O83" s="39"/>
    </row>
    <row r="84" spans="1:15" ht="30" x14ac:dyDescent="0.25">
      <c r="A84" s="41" t="s">
        <v>20</v>
      </c>
      <c r="B84" s="41" t="s">
        <v>21</v>
      </c>
      <c r="C84" s="41" t="s">
        <v>92</v>
      </c>
      <c r="D84" s="41" t="s">
        <v>128</v>
      </c>
      <c r="E84" s="43"/>
      <c r="F84" s="42" t="s">
        <v>214</v>
      </c>
      <c r="G84" s="59" t="s">
        <v>215</v>
      </c>
      <c r="H84" s="59" t="s">
        <v>216</v>
      </c>
      <c r="I84" s="44" t="s">
        <v>217</v>
      </c>
      <c r="J84" s="41" t="s">
        <v>218</v>
      </c>
      <c r="K84" s="29" t="s">
        <v>219</v>
      </c>
      <c r="L84" s="38">
        <v>10798</v>
      </c>
      <c r="M84" s="38">
        <v>11232</v>
      </c>
      <c r="N84" s="39">
        <f>+L84/M84</f>
        <v>0.96136039886039881</v>
      </c>
      <c r="O84" s="39">
        <v>1</v>
      </c>
    </row>
    <row r="85" spans="1:15" ht="30" x14ac:dyDescent="0.25">
      <c r="A85" s="41"/>
      <c r="B85" s="41"/>
      <c r="C85" s="41"/>
      <c r="D85" s="41"/>
      <c r="E85" s="43"/>
      <c r="F85" s="42"/>
      <c r="G85" s="59"/>
      <c r="H85" s="59"/>
      <c r="I85" s="44"/>
      <c r="J85" s="41"/>
      <c r="K85" s="29" t="s">
        <v>220</v>
      </c>
      <c r="L85" s="38"/>
      <c r="M85" s="38"/>
      <c r="N85" s="39"/>
      <c r="O85" s="39"/>
    </row>
    <row r="86" spans="1:15" ht="30" x14ac:dyDescent="0.25">
      <c r="A86" s="41"/>
      <c r="B86" s="41"/>
      <c r="C86" s="41" t="s">
        <v>22</v>
      </c>
      <c r="D86" s="41" t="s">
        <v>22</v>
      </c>
      <c r="E86" s="43"/>
      <c r="F86" s="42" t="s">
        <v>221</v>
      </c>
      <c r="G86" s="43" t="s">
        <v>222</v>
      </c>
      <c r="H86" s="43" t="s">
        <v>223</v>
      </c>
      <c r="I86" s="44" t="s">
        <v>224</v>
      </c>
      <c r="J86" s="41" t="s">
        <v>225</v>
      </c>
      <c r="K86" s="30" t="s">
        <v>226</v>
      </c>
      <c r="L86" s="38">
        <v>21</v>
      </c>
      <c r="M86" s="38">
        <v>21</v>
      </c>
      <c r="N86" s="39">
        <f>+L86/M86</f>
        <v>1</v>
      </c>
      <c r="O86" s="39">
        <v>1</v>
      </c>
    </row>
    <row r="87" spans="1:15" ht="30" x14ac:dyDescent="0.25">
      <c r="A87" s="41"/>
      <c r="B87" s="41"/>
      <c r="C87" s="41"/>
      <c r="D87" s="41"/>
      <c r="E87" s="43"/>
      <c r="F87" s="42"/>
      <c r="G87" s="43"/>
      <c r="H87" s="43"/>
      <c r="I87" s="44"/>
      <c r="J87" s="41"/>
      <c r="K87" s="30" t="s">
        <v>227</v>
      </c>
      <c r="L87" s="38"/>
      <c r="M87" s="38"/>
      <c r="N87" s="39"/>
      <c r="O87" s="39"/>
    </row>
    <row r="88" spans="1:15" ht="15" x14ac:dyDescent="0.25">
      <c r="A88" s="41"/>
      <c r="B88" s="41"/>
      <c r="C88" s="41"/>
      <c r="D88" s="41"/>
      <c r="E88" s="43"/>
      <c r="F88" s="42"/>
      <c r="G88" s="43"/>
      <c r="H88" s="43"/>
      <c r="I88" s="44"/>
      <c r="J88" s="41"/>
      <c r="K88" s="30" t="s">
        <v>228</v>
      </c>
      <c r="L88" s="38"/>
      <c r="M88" s="38"/>
      <c r="N88" s="39"/>
      <c r="O88" s="39"/>
    </row>
    <row r="89" spans="1:15" ht="45" x14ac:dyDescent="0.25">
      <c r="A89" s="41"/>
      <c r="B89" s="41"/>
      <c r="C89" s="41"/>
      <c r="D89" s="41"/>
      <c r="E89" s="43"/>
      <c r="F89" s="42"/>
      <c r="G89" s="43"/>
      <c r="H89" s="43"/>
      <c r="I89" s="44"/>
      <c r="J89" s="41"/>
      <c r="K89" s="30" t="s">
        <v>229</v>
      </c>
      <c r="L89" s="38"/>
      <c r="M89" s="38"/>
      <c r="N89" s="39"/>
      <c r="O89" s="39"/>
    </row>
    <row r="90" spans="1:15" ht="15" x14ac:dyDescent="0.25">
      <c r="A90" s="41"/>
      <c r="B90" s="41"/>
      <c r="C90" s="41"/>
      <c r="D90" s="41"/>
      <c r="E90" s="43"/>
      <c r="F90" s="42"/>
      <c r="G90" s="43"/>
      <c r="H90" s="43"/>
      <c r="I90" s="44"/>
      <c r="J90" s="41"/>
      <c r="K90" s="30" t="s">
        <v>230</v>
      </c>
      <c r="L90" s="38"/>
      <c r="M90" s="38"/>
      <c r="N90" s="39"/>
      <c r="O90" s="39"/>
    </row>
    <row r="91" spans="1:15" ht="30" x14ac:dyDescent="0.25">
      <c r="A91" s="41" t="s">
        <v>20</v>
      </c>
      <c r="B91" s="41" t="s">
        <v>21</v>
      </c>
      <c r="C91" s="41" t="s">
        <v>22</v>
      </c>
      <c r="D91" s="41" t="s">
        <v>22</v>
      </c>
      <c r="E91" s="43"/>
      <c r="F91" s="42"/>
      <c r="G91" s="43"/>
      <c r="H91" s="43"/>
      <c r="I91" s="44"/>
      <c r="J91" s="41"/>
      <c r="K91" s="30" t="s">
        <v>231</v>
      </c>
      <c r="L91" s="38"/>
      <c r="M91" s="38"/>
      <c r="N91" s="39"/>
      <c r="O91" s="39"/>
    </row>
    <row r="92" spans="1:15" ht="15" x14ac:dyDescent="0.25">
      <c r="A92" s="41"/>
      <c r="B92" s="41"/>
      <c r="C92" s="41"/>
      <c r="D92" s="41"/>
      <c r="E92" s="43"/>
      <c r="F92" s="42"/>
      <c r="G92" s="43"/>
      <c r="H92" s="43"/>
      <c r="I92" s="44"/>
      <c r="J92" s="41"/>
      <c r="K92" s="30" t="s">
        <v>232</v>
      </c>
      <c r="L92" s="38"/>
      <c r="M92" s="38"/>
      <c r="N92" s="39"/>
      <c r="O92" s="39"/>
    </row>
    <row r="93" spans="1:15" ht="60" x14ac:dyDescent="0.25">
      <c r="A93" s="41"/>
      <c r="B93" s="41"/>
      <c r="C93" s="41"/>
      <c r="D93" s="41"/>
      <c r="E93" s="43"/>
      <c r="F93" s="42"/>
      <c r="G93" s="43"/>
      <c r="H93" s="43"/>
      <c r="I93" s="44"/>
      <c r="J93" s="41"/>
      <c r="K93" s="30" t="s">
        <v>233</v>
      </c>
      <c r="L93" s="38"/>
      <c r="M93" s="38"/>
      <c r="N93" s="39"/>
      <c r="O93" s="39"/>
    </row>
    <row r="94" spans="1:15" ht="15" x14ac:dyDescent="0.25">
      <c r="A94" s="41" t="s">
        <v>234</v>
      </c>
      <c r="B94" s="41" t="s">
        <v>235</v>
      </c>
      <c r="C94" s="41" t="s">
        <v>236</v>
      </c>
      <c r="D94" s="41" t="s">
        <v>237</v>
      </c>
      <c r="E94" s="43"/>
      <c r="F94" s="44" t="s">
        <v>238</v>
      </c>
      <c r="G94" s="56">
        <v>0</v>
      </c>
      <c r="H94" s="56" t="s">
        <v>239</v>
      </c>
      <c r="I94" s="58" t="s">
        <v>240</v>
      </c>
      <c r="J94" s="56" t="s">
        <v>241</v>
      </c>
      <c r="K94" s="12" t="s">
        <v>242</v>
      </c>
      <c r="L94" s="38">
        <v>100</v>
      </c>
      <c r="M94" s="38">
        <v>106</v>
      </c>
      <c r="N94" s="57">
        <f>+L94/M94</f>
        <v>0.94339622641509435</v>
      </c>
      <c r="O94" s="39">
        <v>1</v>
      </c>
    </row>
    <row r="95" spans="1:15" ht="30" x14ac:dyDescent="0.25">
      <c r="A95" s="41"/>
      <c r="B95" s="41"/>
      <c r="C95" s="41"/>
      <c r="D95" s="41"/>
      <c r="E95" s="43"/>
      <c r="F95" s="44"/>
      <c r="G95" s="56"/>
      <c r="H95" s="56"/>
      <c r="I95" s="58"/>
      <c r="J95" s="56"/>
      <c r="K95" s="12" t="s">
        <v>243</v>
      </c>
      <c r="L95" s="38"/>
      <c r="M95" s="38"/>
      <c r="N95" s="57"/>
      <c r="O95" s="39"/>
    </row>
    <row r="96" spans="1:15" ht="45" x14ac:dyDescent="0.25">
      <c r="A96" s="41"/>
      <c r="B96" s="41"/>
      <c r="C96" s="41"/>
      <c r="D96" s="41"/>
      <c r="E96" s="43"/>
      <c r="F96" s="42" t="s">
        <v>244</v>
      </c>
      <c r="G96" s="56">
        <v>0</v>
      </c>
      <c r="H96" s="56" t="s">
        <v>245</v>
      </c>
      <c r="I96" s="58" t="s">
        <v>246</v>
      </c>
      <c r="J96" s="56" t="s">
        <v>247</v>
      </c>
      <c r="K96" s="30" t="s">
        <v>248</v>
      </c>
      <c r="L96" s="38">
        <v>3190</v>
      </c>
      <c r="M96" s="38">
        <v>3367</v>
      </c>
      <c r="N96" s="39">
        <f>+L96/M96</f>
        <v>0.94743094743094747</v>
      </c>
      <c r="O96" s="39">
        <v>1</v>
      </c>
    </row>
    <row r="97" spans="1:15" ht="15" x14ac:dyDescent="0.25">
      <c r="A97" s="41"/>
      <c r="B97" s="41"/>
      <c r="C97" s="41"/>
      <c r="D97" s="41"/>
      <c r="E97" s="43"/>
      <c r="F97" s="42"/>
      <c r="G97" s="56"/>
      <c r="H97" s="56"/>
      <c r="I97" s="58"/>
      <c r="J97" s="56"/>
      <c r="K97" s="31" t="s">
        <v>249</v>
      </c>
      <c r="L97" s="38"/>
      <c r="M97" s="38"/>
      <c r="N97" s="39"/>
      <c r="O97" s="39"/>
    </row>
    <row r="98" spans="1:15" ht="30" x14ac:dyDescent="0.25">
      <c r="A98" s="41"/>
      <c r="B98" s="41"/>
      <c r="C98" s="41"/>
      <c r="D98" s="41"/>
      <c r="E98" s="43"/>
      <c r="F98" s="42"/>
      <c r="G98" s="56"/>
      <c r="H98" s="56"/>
      <c r="I98" s="58"/>
      <c r="J98" s="56"/>
      <c r="K98" s="30" t="s">
        <v>250</v>
      </c>
      <c r="L98" s="38"/>
      <c r="M98" s="38"/>
      <c r="N98" s="39"/>
      <c r="O98" s="39"/>
    </row>
    <row r="99" spans="1:15" ht="30" x14ac:dyDescent="0.25">
      <c r="A99" s="41" t="s">
        <v>20</v>
      </c>
      <c r="B99" s="41" t="s">
        <v>21</v>
      </c>
      <c r="C99" s="41" t="s">
        <v>92</v>
      </c>
      <c r="D99" s="41" t="s">
        <v>128</v>
      </c>
      <c r="E99" s="43"/>
      <c r="F99" s="44" t="s">
        <v>251</v>
      </c>
      <c r="G99" s="50" t="s">
        <v>252</v>
      </c>
      <c r="H99" s="41" t="s">
        <v>253</v>
      </c>
      <c r="I99" s="54" t="s">
        <v>254</v>
      </c>
      <c r="J99" s="55" t="s">
        <v>255</v>
      </c>
      <c r="K99" s="12" t="s">
        <v>256</v>
      </c>
      <c r="L99" s="38">
        <v>528</v>
      </c>
      <c r="M99" s="38">
        <v>6905</v>
      </c>
      <c r="N99" s="45">
        <f>+L99/M99</f>
        <v>7.6466328747284582E-2</v>
      </c>
      <c r="O99" s="39">
        <v>1</v>
      </c>
    </row>
    <row r="100" spans="1:15" ht="45" x14ac:dyDescent="0.25">
      <c r="A100" s="41"/>
      <c r="B100" s="41"/>
      <c r="C100" s="41"/>
      <c r="D100" s="41"/>
      <c r="E100" s="43"/>
      <c r="F100" s="44"/>
      <c r="G100" s="50"/>
      <c r="H100" s="41"/>
      <c r="I100" s="54"/>
      <c r="J100" s="55"/>
      <c r="K100" s="29" t="s">
        <v>257</v>
      </c>
      <c r="L100" s="38"/>
      <c r="M100" s="38"/>
      <c r="N100" s="45"/>
      <c r="O100" s="39"/>
    </row>
    <row r="101" spans="1:15" ht="30" x14ac:dyDescent="0.25">
      <c r="A101" s="41"/>
      <c r="B101" s="41"/>
      <c r="C101" s="41"/>
      <c r="D101" s="41"/>
      <c r="E101" s="43"/>
      <c r="F101" s="44"/>
      <c r="G101" s="50"/>
      <c r="H101" s="41"/>
      <c r="I101" s="54"/>
      <c r="J101" s="55"/>
      <c r="K101" s="12" t="s">
        <v>258</v>
      </c>
      <c r="L101" s="38"/>
      <c r="M101" s="38"/>
      <c r="N101" s="45"/>
      <c r="O101" s="39"/>
    </row>
    <row r="102" spans="1:15" ht="60" x14ac:dyDescent="0.25">
      <c r="A102" s="41"/>
      <c r="B102" s="41"/>
      <c r="C102" s="41"/>
      <c r="D102" s="41" t="s">
        <v>76</v>
      </c>
      <c r="E102" s="41" t="s">
        <v>259</v>
      </c>
      <c r="F102" s="42" t="s">
        <v>260</v>
      </c>
      <c r="G102" s="53" t="s">
        <v>261</v>
      </c>
      <c r="H102" s="53" t="s">
        <v>262</v>
      </c>
      <c r="I102" s="44" t="s">
        <v>263</v>
      </c>
      <c r="J102" s="41" t="s">
        <v>264</v>
      </c>
      <c r="K102" s="27" t="s">
        <v>265</v>
      </c>
      <c r="L102" s="38">
        <v>38</v>
      </c>
      <c r="M102" s="38">
        <v>38</v>
      </c>
      <c r="N102" s="39">
        <f>+L102/M102</f>
        <v>1</v>
      </c>
      <c r="O102" s="39">
        <v>1</v>
      </c>
    </row>
    <row r="103" spans="1:15" ht="45" x14ac:dyDescent="0.25">
      <c r="A103" s="41"/>
      <c r="B103" s="41"/>
      <c r="C103" s="41"/>
      <c r="D103" s="41"/>
      <c r="E103" s="41"/>
      <c r="F103" s="42"/>
      <c r="G103" s="53"/>
      <c r="H103" s="53"/>
      <c r="I103" s="44"/>
      <c r="J103" s="41"/>
      <c r="K103" s="27" t="s">
        <v>266</v>
      </c>
      <c r="L103" s="38"/>
      <c r="M103" s="38"/>
      <c r="N103" s="39"/>
      <c r="O103" s="39"/>
    </row>
    <row r="104" spans="1:15" ht="30" x14ac:dyDescent="0.25">
      <c r="A104" s="41"/>
      <c r="B104" s="41"/>
      <c r="C104" s="41"/>
      <c r="D104" s="41" t="s">
        <v>267</v>
      </c>
      <c r="E104" s="41"/>
      <c r="F104" s="44" t="s">
        <v>268</v>
      </c>
      <c r="G104" s="52">
        <v>0</v>
      </c>
      <c r="H104" s="52" t="s">
        <v>269</v>
      </c>
      <c r="I104" s="44" t="s">
        <v>270</v>
      </c>
      <c r="J104" s="41" t="s">
        <v>271</v>
      </c>
      <c r="K104" s="27" t="s">
        <v>272</v>
      </c>
      <c r="L104" s="38">
        <v>6</v>
      </c>
      <c r="M104" s="38">
        <v>6</v>
      </c>
      <c r="N104" s="39">
        <f>+L104/M104</f>
        <v>1</v>
      </c>
      <c r="O104" s="39">
        <v>1</v>
      </c>
    </row>
    <row r="105" spans="1:15" ht="45" x14ac:dyDescent="0.25">
      <c r="A105" s="41"/>
      <c r="B105" s="41"/>
      <c r="C105" s="41"/>
      <c r="D105" s="41"/>
      <c r="E105" s="41"/>
      <c r="F105" s="44"/>
      <c r="G105" s="52"/>
      <c r="H105" s="52"/>
      <c r="I105" s="44"/>
      <c r="J105" s="41"/>
      <c r="K105" s="27" t="s">
        <v>273</v>
      </c>
      <c r="L105" s="38"/>
      <c r="M105" s="38"/>
      <c r="N105" s="39"/>
      <c r="O105" s="39"/>
    </row>
    <row r="106" spans="1:15" ht="45" x14ac:dyDescent="0.25">
      <c r="A106" s="41"/>
      <c r="B106" s="41"/>
      <c r="C106" s="41"/>
      <c r="D106" s="41" t="s">
        <v>274</v>
      </c>
      <c r="E106" s="41"/>
      <c r="F106" s="44" t="s">
        <v>275</v>
      </c>
      <c r="G106" s="52" t="s">
        <v>276</v>
      </c>
      <c r="H106" s="52" t="s">
        <v>277</v>
      </c>
      <c r="I106" s="44" t="s">
        <v>278</v>
      </c>
      <c r="J106" s="41" t="s">
        <v>279</v>
      </c>
      <c r="K106" s="30" t="s">
        <v>280</v>
      </c>
      <c r="L106" s="38">
        <v>356925852562</v>
      </c>
      <c r="M106" s="38">
        <v>345143670096</v>
      </c>
      <c r="N106" s="39">
        <f>+L106/M106</f>
        <v>1.0341370376652796</v>
      </c>
      <c r="O106" s="39">
        <v>1</v>
      </c>
    </row>
    <row r="107" spans="1:15" ht="30" x14ac:dyDescent="0.25">
      <c r="A107" s="41"/>
      <c r="B107" s="41"/>
      <c r="C107" s="41"/>
      <c r="D107" s="41"/>
      <c r="E107" s="41"/>
      <c r="F107" s="44"/>
      <c r="G107" s="52"/>
      <c r="H107" s="52"/>
      <c r="I107" s="44"/>
      <c r="J107" s="41"/>
      <c r="K107" s="27" t="s">
        <v>281</v>
      </c>
      <c r="L107" s="38"/>
      <c r="M107" s="38"/>
      <c r="N107" s="39"/>
      <c r="O107" s="39"/>
    </row>
    <row r="108" spans="1:15" ht="30" x14ac:dyDescent="0.25">
      <c r="A108" s="41"/>
      <c r="B108" s="41"/>
      <c r="C108" s="41"/>
      <c r="D108" s="41"/>
      <c r="E108" s="41"/>
      <c r="F108" s="44"/>
      <c r="G108" s="52"/>
      <c r="H108" s="52"/>
      <c r="I108" s="44"/>
      <c r="J108" s="41"/>
      <c r="K108" s="27" t="s">
        <v>282</v>
      </c>
      <c r="L108" s="38"/>
      <c r="M108" s="38"/>
      <c r="N108" s="39"/>
      <c r="O108" s="39"/>
    </row>
    <row r="109" spans="1:15" ht="45" x14ac:dyDescent="0.25">
      <c r="A109" s="41"/>
      <c r="B109" s="41"/>
      <c r="C109" s="41"/>
      <c r="D109" s="41"/>
      <c r="E109" s="41"/>
      <c r="F109" s="44" t="s">
        <v>283</v>
      </c>
      <c r="G109" s="50" t="s">
        <v>284</v>
      </c>
      <c r="H109" s="50" t="s">
        <v>285</v>
      </c>
      <c r="I109" s="44" t="s">
        <v>286</v>
      </c>
      <c r="J109" s="41" t="s">
        <v>287</v>
      </c>
      <c r="K109" s="27" t="s">
        <v>288</v>
      </c>
      <c r="L109" s="48">
        <f>(357072-322944)</f>
        <v>34128</v>
      </c>
      <c r="M109" s="38">
        <v>322944</v>
      </c>
      <c r="N109" s="45">
        <f>+L109/M109</f>
        <v>0.10567776456599287</v>
      </c>
      <c r="O109" s="49">
        <v>1</v>
      </c>
    </row>
    <row r="110" spans="1:15" ht="45" x14ac:dyDescent="0.25">
      <c r="A110" s="41"/>
      <c r="B110" s="41"/>
      <c r="C110" s="41"/>
      <c r="D110" s="41"/>
      <c r="E110" s="41"/>
      <c r="F110" s="44"/>
      <c r="G110" s="50"/>
      <c r="H110" s="50"/>
      <c r="I110" s="44"/>
      <c r="J110" s="41"/>
      <c r="K110" s="12" t="s">
        <v>289</v>
      </c>
      <c r="L110" s="38"/>
      <c r="M110" s="38"/>
      <c r="N110" s="45"/>
      <c r="O110" s="50"/>
    </row>
    <row r="111" spans="1:15" ht="60" x14ac:dyDescent="0.25">
      <c r="A111" s="41"/>
      <c r="B111" s="41"/>
      <c r="C111" s="41"/>
      <c r="D111" s="41"/>
      <c r="E111" s="41" t="s">
        <v>259</v>
      </c>
      <c r="F111" s="44" t="s">
        <v>290</v>
      </c>
      <c r="G111" s="51" t="s">
        <v>291</v>
      </c>
      <c r="H111" s="51" t="s">
        <v>285</v>
      </c>
      <c r="I111" s="44" t="s">
        <v>292</v>
      </c>
      <c r="J111" s="41" t="s">
        <v>293</v>
      </c>
      <c r="K111" s="32" t="s">
        <v>294</v>
      </c>
      <c r="L111" s="38">
        <v>286135186329</v>
      </c>
      <c r="M111" s="38">
        <v>313632159297</v>
      </c>
      <c r="N111" s="39">
        <f>+L111/M111</f>
        <v>0.91232731672149348</v>
      </c>
      <c r="O111" s="39">
        <v>1</v>
      </c>
    </row>
    <row r="112" spans="1:15" ht="30" x14ac:dyDescent="0.25">
      <c r="A112" s="41"/>
      <c r="B112" s="41"/>
      <c r="C112" s="41"/>
      <c r="D112" s="41"/>
      <c r="E112" s="41"/>
      <c r="F112" s="44"/>
      <c r="G112" s="51"/>
      <c r="H112" s="51"/>
      <c r="I112" s="44"/>
      <c r="J112" s="41"/>
      <c r="K112" s="32" t="s">
        <v>295</v>
      </c>
      <c r="L112" s="38"/>
      <c r="M112" s="38"/>
      <c r="N112" s="39"/>
      <c r="O112" s="39"/>
    </row>
    <row r="113" spans="1:15" ht="45" x14ac:dyDescent="0.25">
      <c r="A113" s="41"/>
      <c r="B113" s="41"/>
      <c r="C113" s="41"/>
      <c r="D113" s="41"/>
      <c r="E113" s="41"/>
      <c r="F113" s="44"/>
      <c r="G113" s="51"/>
      <c r="H113" s="51"/>
      <c r="I113" s="44"/>
      <c r="J113" s="41"/>
      <c r="K113" s="32" t="s">
        <v>296</v>
      </c>
      <c r="L113" s="38"/>
      <c r="M113" s="38"/>
      <c r="N113" s="39"/>
      <c r="O113" s="39"/>
    </row>
    <row r="114" spans="1:15" ht="60" x14ac:dyDescent="0.25">
      <c r="A114" s="41" t="s">
        <v>20</v>
      </c>
      <c r="B114" s="41" t="s">
        <v>21</v>
      </c>
      <c r="C114" s="41" t="s">
        <v>297</v>
      </c>
      <c r="D114" s="41"/>
      <c r="E114" s="41"/>
      <c r="F114" s="44" t="s">
        <v>298</v>
      </c>
      <c r="G114" s="47" t="s">
        <v>299</v>
      </c>
      <c r="H114" s="47" t="s">
        <v>285</v>
      </c>
      <c r="I114" s="44" t="s">
        <v>300</v>
      </c>
      <c r="J114" s="41" t="s">
        <v>301</v>
      </c>
      <c r="K114" s="12" t="s">
        <v>302</v>
      </c>
      <c r="L114" s="38">
        <v>1304150749</v>
      </c>
      <c r="M114" s="38">
        <v>357072333842</v>
      </c>
      <c r="N114" s="45">
        <f>+L114/M114</f>
        <v>3.6523433080566533E-3</v>
      </c>
      <c r="O114" s="39">
        <v>1</v>
      </c>
    </row>
    <row r="115" spans="1:15" ht="30" x14ac:dyDescent="0.25">
      <c r="A115" s="41"/>
      <c r="B115" s="41"/>
      <c r="C115" s="41"/>
      <c r="D115" s="41"/>
      <c r="E115" s="41"/>
      <c r="F115" s="44"/>
      <c r="G115" s="47"/>
      <c r="H115" s="47"/>
      <c r="I115" s="44"/>
      <c r="J115" s="41"/>
      <c r="K115" s="12" t="s">
        <v>303</v>
      </c>
      <c r="L115" s="38"/>
      <c r="M115" s="38"/>
      <c r="N115" s="45"/>
      <c r="O115" s="39"/>
    </row>
    <row r="116" spans="1:15" ht="60" x14ac:dyDescent="0.25">
      <c r="A116" s="41"/>
      <c r="B116" s="41"/>
      <c r="C116" s="41"/>
      <c r="D116" s="41" t="s">
        <v>274</v>
      </c>
      <c r="E116" s="41"/>
      <c r="F116" s="44" t="s">
        <v>304</v>
      </c>
      <c r="G116" s="46" t="s">
        <v>305</v>
      </c>
      <c r="H116" s="46" t="s">
        <v>285</v>
      </c>
      <c r="I116" s="44" t="s">
        <v>306</v>
      </c>
      <c r="J116" s="41" t="s">
        <v>307</v>
      </c>
      <c r="K116" s="30" t="s">
        <v>308</v>
      </c>
      <c r="L116" s="38">
        <v>44</v>
      </c>
      <c r="M116" s="38">
        <v>44</v>
      </c>
      <c r="N116" s="39">
        <f>+L116/M116</f>
        <v>1</v>
      </c>
      <c r="O116" s="39">
        <v>1</v>
      </c>
    </row>
    <row r="117" spans="1:15" ht="45" x14ac:dyDescent="0.25">
      <c r="A117" s="41"/>
      <c r="B117" s="41"/>
      <c r="C117" s="41"/>
      <c r="D117" s="41"/>
      <c r="E117" s="41"/>
      <c r="F117" s="44"/>
      <c r="G117" s="46"/>
      <c r="H117" s="46"/>
      <c r="I117" s="44"/>
      <c r="J117" s="41"/>
      <c r="K117" s="12" t="s">
        <v>309</v>
      </c>
      <c r="L117" s="38"/>
      <c r="M117" s="38"/>
      <c r="N117" s="39"/>
      <c r="O117" s="39"/>
    </row>
    <row r="118" spans="1:15" ht="30" x14ac:dyDescent="0.25">
      <c r="A118" s="41"/>
      <c r="B118" s="41"/>
      <c r="C118" s="41"/>
      <c r="D118" s="41"/>
      <c r="E118" s="41"/>
      <c r="F118" s="44"/>
      <c r="G118" s="46"/>
      <c r="H118" s="46"/>
      <c r="I118" s="44"/>
      <c r="J118" s="41"/>
      <c r="K118" s="12" t="s">
        <v>310</v>
      </c>
      <c r="L118" s="38"/>
      <c r="M118" s="38"/>
      <c r="N118" s="39"/>
      <c r="O118" s="39"/>
    </row>
    <row r="119" spans="1:15" ht="30" x14ac:dyDescent="0.25">
      <c r="A119" s="41"/>
      <c r="B119" s="41"/>
      <c r="C119" s="41"/>
      <c r="D119" s="41"/>
      <c r="E119" s="41"/>
      <c r="F119" s="44"/>
      <c r="G119" s="46"/>
      <c r="H119" s="46"/>
      <c r="I119" s="44"/>
      <c r="J119" s="41"/>
      <c r="K119" s="12" t="s">
        <v>311</v>
      </c>
      <c r="L119" s="38"/>
      <c r="M119" s="38"/>
      <c r="N119" s="39"/>
      <c r="O119" s="39"/>
    </row>
    <row r="120" spans="1:15" ht="60" x14ac:dyDescent="0.25">
      <c r="A120" s="41"/>
      <c r="B120" s="41"/>
      <c r="C120" s="41"/>
      <c r="D120" s="41" t="s">
        <v>312</v>
      </c>
      <c r="E120" s="41"/>
      <c r="F120" s="42" t="s">
        <v>313</v>
      </c>
      <c r="G120" s="43">
        <v>0</v>
      </c>
      <c r="H120" s="43" t="s">
        <v>285</v>
      </c>
      <c r="I120" s="44" t="s">
        <v>314</v>
      </c>
      <c r="J120" s="40" t="s">
        <v>315</v>
      </c>
      <c r="K120" s="12" t="s">
        <v>316</v>
      </c>
      <c r="L120" s="38">
        <v>11480540221</v>
      </c>
      <c r="M120" s="38">
        <v>46470932650</v>
      </c>
      <c r="N120" s="39">
        <f>+L120/M120</f>
        <v>0.24704776870881243</v>
      </c>
      <c r="O120" s="39">
        <v>0.25</v>
      </c>
    </row>
    <row r="121" spans="1:15" ht="45" x14ac:dyDescent="0.25">
      <c r="A121" s="41"/>
      <c r="B121" s="41"/>
      <c r="C121" s="41"/>
      <c r="D121" s="41"/>
      <c r="E121" s="41"/>
      <c r="F121" s="42"/>
      <c r="G121" s="43"/>
      <c r="H121" s="43"/>
      <c r="I121" s="44"/>
      <c r="J121" s="40"/>
      <c r="K121" s="12" t="s">
        <v>317</v>
      </c>
      <c r="L121" s="38"/>
      <c r="M121" s="38"/>
      <c r="N121" s="39"/>
      <c r="O121" s="39"/>
    </row>
    <row r="122" spans="1:15" ht="15" x14ac:dyDescent="0.25">
      <c r="A122" s="41"/>
      <c r="B122" s="41"/>
      <c r="C122" s="41"/>
      <c r="D122" s="41"/>
      <c r="E122" s="41"/>
      <c r="F122" s="42"/>
      <c r="G122" s="43"/>
      <c r="H122" s="43"/>
      <c r="I122" s="44"/>
      <c r="J122" s="40"/>
      <c r="K122" s="12" t="s">
        <v>318</v>
      </c>
      <c r="L122" s="38"/>
      <c r="M122" s="38"/>
      <c r="N122" s="39"/>
      <c r="O122" s="39"/>
    </row>
    <row r="123" spans="1:15" ht="105" x14ac:dyDescent="0.25">
      <c r="A123" s="41"/>
      <c r="B123" s="41"/>
      <c r="C123" s="41"/>
      <c r="D123" s="33" t="s">
        <v>274</v>
      </c>
      <c r="E123" s="41"/>
      <c r="F123" s="31" t="s">
        <v>319</v>
      </c>
      <c r="G123" s="34" t="s">
        <v>320</v>
      </c>
      <c r="H123" s="34" t="s">
        <v>285</v>
      </c>
      <c r="I123" s="29" t="s">
        <v>321</v>
      </c>
      <c r="J123" s="12" t="s">
        <v>322</v>
      </c>
      <c r="K123" s="29" t="s">
        <v>323</v>
      </c>
      <c r="L123" s="18">
        <v>386192374.11000001</v>
      </c>
      <c r="M123" s="18">
        <v>430612991</v>
      </c>
      <c r="N123" s="19">
        <f>+L123/M123</f>
        <v>0.89684329590976042</v>
      </c>
      <c r="O123" s="20">
        <v>1</v>
      </c>
    </row>
    <row r="124" spans="1:15" ht="32.25" customHeight="1" x14ac:dyDescent="0.25">
      <c r="E124" s="4"/>
      <c r="F124" s="1"/>
      <c r="G124" s="5"/>
      <c r="H124" s="5"/>
      <c r="I124" s="5"/>
      <c r="J124" s="5"/>
      <c r="K124" s="5"/>
    </row>
    <row r="125" spans="1:15" ht="32.25" customHeight="1" x14ac:dyDescent="0.25">
      <c r="F125" s="1"/>
    </row>
    <row r="131" ht="15" x14ac:dyDescent="0.25"/>
    <row r="132" ht="15" x14ac:dyDescent="0.25"/>
  </sheetData>
  <mergeCells count="394">
    <mergeCell ref="K4:K6"/>
    <mergeCell ref="L4:O5"/>
    <mergeCell ref="H4:H6"/>
    <mergeCell ref="J4:J6"/>
    <mergeCell ref="I5:I6"/>
    <mergeCell ref="A1:K1"/>
    <mergeCell ref="A4:B5"/>
    <mergeCell ref="C4:D5"/>
    <mergeCell ref="E4:E6"/>
    <mergeCell ref="F4:F6"/>
    <mergeCell ref="G4:G6"/>
    <mergeCell ref="O10:O12"/>
    <mergeCell ref="F13:F26"/>
    <mergeCell ref="G13:G14"/>
    <mergeCell ref="H13:H14"/>
    <mergeCell ref="K13:K16"/>
    <mergeCell ref="L10:L12"/>
    <mergeCell ref="M10:M12"/>
    <mergeCell ref="N10:N12"/>
    <mergeCell ref="L7:L9"/>
    <mergeCell ref="M7:M9"/>
    <mergeCell ref="N7:N9"/>
    <mergeCell ref="O7:O9"/>
    <mergeCell ref="F10:F12"/>
    <mergeCell ref="G10:G12"/>
    <mergeCell ref="H10:H12"/>
    <mergeCell ref="I10:I12"/>
    <mergeCell ref="J10:J12"/>
    <mergeCell ref="G7:G9"/>
    <mergeCell ref="H7:H9"/>
    <mergeCell ref="I7:I9"/>
    <mergeCell ref="J7:J9"/>
    <mergeCell ref="F7:F9"/>
    <mergeCell ref="M13:M26"/>
    <mergeCell ref="N13:N26"/>
    <mergeCell ref="O13:O26"/>
    <mergeCell ref="G15:G16"/>
    <mergeCell ref="H15:H16"/>
    <mergeCell ref="G17:G18"/>
    <mergeCell ref="H17:H18"/>
    <mergeCell ref="K17:K22"/>
    <mergeCell ref="L13:L26"/>
    <mergeCell ref="K23:K26"/>
    <mergeCell ref="G25:G26"/>
    <mergeCell ref="H25:H26"/>
    <mergeCell ref="G19:G20"/>
    <mergeCell ref="H19:H20"/>
    <mergeCell ref="G21:G22"/>
    <mergeCell ref="H21:H22"/>
    <mergeCell ref="G23:G24"/>
    <mergeCell ref="H23:H24"/>
    <mergeCell ref="L32:L35"/>
    <mergeCell ref="M32:M35"/>
    <mergeCell ref="N32:N35"/>
    <mergeCell ref="O32:O35"/>
    <mergeCell ref="K34:K35"/>
    <mergeCell ref="K32:K33"/>
    <mergeCell ref="N28:N30"/>
    <mergeCell ref="O28:O30"/>
    <mergeCell ref="D32:D54"/>
    <mergeCell ref="F32:F35"/>
    <mergeCell ref="G32:G35"/>
    <mergeCell ref="H32:H35"/>
    <mergeCell ref="I32:I35"/>
    <mergeCell ref="J32:J35"/>
    <mergeCell ref="L28:L30"/>
    <mergeCell ref="M28:M30"/>
    <mergeCell ref="J28:J30"/>
    <mergeCell ref="D27:D31"/>
    <mergeCell ref="F28:F30"/>
    <mergeCell ref="G28:G30"/>
    <mergeCell ref="H28:H30"/>
    <mergeCell ref="I28:I30"/>
    <mergeCell ref="E7:E35"/>
    <mergeCell ref="L36:L38"/>
    <mergeCell ref="M36:M38"/>
    <mergeCell ref="N36:N38"/>
    <mergeCell ref="O36:O38"/>
    <mergeCell ref="A39:A66"/>
    <mergeCell ref="B39:B66"/>
    <mergeCell ref="C39:C66"/>
    <mergeCell ref="F39:F41"/>
    <mergeCell ref="G39:G41"/>
    <mergeCell ref="J36:J38"/>
    <mergeCell ref="E36:E61"/>
    <mergeCell ref="F36:F38"/>
    <mergeCell ref="G36:G38"/>
    <mergeCell ref="H36:H38"/>
    <mergeCell ref="I36:I38"/>
    <mergeCell ref="H39:H41"/>
    <mergeCell ref="I39:I41"/>
    <mergeCell ref="A7:A38"/>
    <mergeCell ref="B7:B38"/>
    <mergeCell ref="C7:C38"/>
    <mergeCell ref="D7:D26"/>
    <mergeCell ref="L39:L41"/>
    <mergeCell ref="M39:M41"/>
    <mergeCell ref="N39:N41"/>
    <mergeCell ref="O39:O41"/>
    <mergeCell ref="F42:F44"/>
    <mergeCell ref="G42:G44"/>
    <mergeCell ref="H42:H44"/>
    <mergeCell ref="I42:I44"/>
    <mergeCell ref="J42:J44"/>
    <mergeCell ref="J39:J41"/>
    <mergeCell ref="L46:L47"/>
    <mergeCell ref="M46:M47"/>
    <mergeCell ref="N46:N47"/>
    <mergeCell ref="O46:O49"/>
    <mergeCell ref="L48:L49"/>
    <mergeCell ref="M48:M49"/>
    <mergeCell ref="M42:M44"/>
    <mergeCell ref="N42:N44"/>
    <mergeCell ref="O42:O44"/>
    <mergeCell ref="L42:L44"/>
    <mergeCell ref="L50:L52"/>
    <mergeCell ref="M50:M52"/>
    <mergeCell ref="N50:N52"/>
    <mergeCell ref="O50:O52"/>
    <mergeCell ref="F53:F54"/>
    <mergeCell ref="G53:G54"/>
    <mergeCell ref="H53:H54"/>
    <mergeCell ref="I53:I54"/>
    <mergeCell ref="N48:N49"/>
    <mergeCell ref="F50:F52"/>
    <mergeCell ref="G50:G52"/>
    <mergeCell ref="H50:H52"/>
    <mergeCell ref="I50:I52"/>
    <mergeCell ref="J50:J52"/>
    <mergeCell ref="F46:F49"/>
    <mergeCell ref="G46:G49"/>
    <mergeCell ref="H46:H49"/>
    <mergeCell ref="I46:I49"/>
    <mergeCell ref="J46:J49"/>
    <mergeCell ref="N53:N54"/>
    <mergeCell ref="O53:O54"/>
    <mergeCell ref="D55:D59"/>
    <mergeCell ref="F55:F57"/>
    <mergeCell ref="G55:G57"/>
    <mergeCell ref="H55:H57"/>
    <mergeCell ref="I55:I57"/>
    <mergeCell ref="J55:J57"/>
    <mergeCell ref="L53:L54"/>
    <mergeCell ref="M53:M54"/>
    <mergeCell ref="J53:J54"/>
    <mergeCell ref="O58:O59"/>
    <mergeCell ref="O55:O57"/>
    <mergeCell ref="F58:F59"/>
    <mergeCell ref="G58:G59"/>
    <mergeCell ref="H58:H59"/>
    <mergeCell ref="I58:I59"/>
    <mergeCell ref="J58:J59"/>
    <mergeCell ref="L55:L57"/>
    <mergeCell ref="M55:M57"/>
    <mergeCell ref="N55:N57"/>
    <mergeCell ref="L62:L64"/>
    <mergeCell ref="M62:M64"/>
    <mergeCell ref="N62:N64"/>
    <mergeCell ref="O62:O64"/>
    <mergeCell ref="H62:H64"/>
    <mergeCell ref="I62:I64"/>
    <mergeCell ref="J62:J64"/>
    <mergeCell ref="L60:M61"/>
    <mergeCell ref="N60:N61"/>
    <mergeCell ref="O60:O61"/>
    <mergeCell ref="J60:J61"/>
    <mergeCell ref="H60:H61"/>
    <mergeCell ref="I60:I61"/>
    <mergeCell ref="M65:M66"/>
    <mergeCell ref="N65:N66"/>
    <mergeCell ref="O65:O66"/>
    <mergeCell ref="A67:A83"/>
    <mergeCell ref="B67:B78"/>
    <mergeCell ref="C67:C78"/>
    <mergeCell ref="D67:D68"/>
    <mergeCell ref="F67:F68"/>
    <mergeCell ref="G67:G68"/>
    <mergeCell ref="L65:L66"/>
    <mergeCell ref="F65:F66"/>
    <mergeCell ref="G65:G66"/>
    <mergeCell ref="H65:H66"/>
    <mergeCell ref="I65:I66"/>
    <mergeCell ref="J65:J66"/>
    <mergeCell ref="D60:D66"/>
    <mergeCell ref="F60:F61"/>
    <mergeCell ref="G60:G61"/>
    <mergeCell ref="E62:E78"/>
    <mergeCell ref="F62:F64"/>
    <mergeCell ref="G62:G64"/>
    <mergeCell ref="L67:L68"/>
    <mergeCell ref="M67:M68"/>
    <mergeCell ref="N67:N68"/>
    <mergeCell ref="O67:O68"/>
    <mergeCell ref="D69:D72"/>
    <mergeCell ref="F69:F70"/>
    <mergeCell ref="G69:G70"/>
    <mergeCell ref="H69:H70"/>
    <mergeCell ref="I69:I70"/>
    <mergeCell ref="H67:H68"/>
    <mergeCell ref="I67:I68"/>
    <mergeCell ref="J67:J68"/>
    <mergeCell ref="L71:L72"/>
    <mergeCell ref="M71:M72"/>
    <mergeCell ref="N71:N72"/>
    <mergeCell ref="O71:O72"/>
    <mergeCell ref="D73:D74"/>
    <mergeCell ref="F73:F74"/>
    <mergeCell ref="G73:G74"/>
    <mergeCell ref="H73:H74"/>
    <mergeCell ref="N69:N70"/>
    <mergeCell ref="O69:O70"/>
    <mergeCell ref="F71:F72"/>
    <mergeCell ref="G71:G72"/>
    <mergeCell ref="H71:H72"/>
    <mergeCell ref="I71:I72"/>
    <mergeCell ref="J71:J72"/>
    <mergeCell ref="L69:L70"/>
    <mergeCell ref="M69:M70"/>
    <mergeCell ref="J69:J70"/>
    <mergeCell ref="L73:L74"/>
    <mergeCell ref="M73:M74"/>
    <mergeCell ref="N73:N74"/>
    <mergeCell ref="O73:O74"/>
    <mergeCell ref="D75:D78"/>
    <mergeCell ref="F75:F78"/>
    <mergeCell ref="G75:G78"/>
    <mergeCell ref="H75:H78"/>
    <mergeCell ref="I73:I74"/>
    <mergeCell ref="J73:J74"/>
    <mergeCell ref="L75:L78"/>
    <mergeCell ref="M75:M78"/>
    <mergeCell ref="N75:N78"/>
    <mergeCell ref="O75:O78"/>
    <mergeCell ref="B79:B83"/>
    <mergeCell ref="C79:C83"/>
    <mergeCell ref="D79:D83"/>
    <mergeCell ref="E79:E101"/>
    <mergeCell ref="F79:F83"/>
    <mergeCell ref="I75:I78"/>
    <mergeCell ref="J75:J78"/>
    <mergeCell ref="N79:N83"/>
    <mergeCell ref="O79:O83"/>
    <mergeCell ref="A84:A90"/>
    <mergeCell ref="B84:B90"/>
    <mergeCell ref="C84:C85"/>
    <mergeCell ref="D84:D85"/>
    <mergeCell ref="F84:F85"/>
    <mergeCell ref="G84:G85"/>
    <mergeCell ref="H84:H85"/>
    <mergeCell ref="L79:L83"/>
    <mergeCell ref="M79:M83"/>
    <mergeCell ref="G79:G83"/>
    <mergeCell ref="H79:H83"/>
    <mergeCell ref="I79:I83"/>
    <mergeCell ref="J79:J83"/>
    <mergeCell ref="L84:L85"/>
    <mergeCell ref="M84:M85"/>
    <mergeCell ref="N84:N85"/>
    <mergeCell ref="O84:O85"/>
    <mergeCell ref="C86:C90"/>
    <mergeCell ref="D86:D90"/>
    <mergeCell ref="F86:F93"/>
    <mergeCell ref="G86:G93"/>
    <mergeCell ref="I84:I85"/>
    <mergeCell ref="J84:J85"/>
    <mergeCell ref="L86:L93"/>
    <mergeCell ref="M86:M93"/>
    <mergeCell ref="N86:N93"/>
    <mergeCell ref="O86:O93"/>
    <mergeCell ref="A91:A93"/>
    <mergeCell ref="B91:B93"/>
    <mergeCell ref="C91:C93"/>
    <mergeCell ref="D91:D93"/>
    <mergeCell ref="H86:H93"/>
    <mergeCell ref="I86:I93"/>
    <mergeCell ref="J86:J93"/>
    <mergeCell ref="L94:L95"/>
    <mergeCell ref="M94:M95"/>
    <mergeCell ref="N94:N95"/>
    <mergeCell ref="O94:O95"/>
    <mergeCell ref="F96:F98"/>
    <mergeCell ref="G96:G98"/>
    <mergeCell ref="H96:H98"/>
    <mergeCell ref="I96:I98"/>
    <mergeCell ref="G94:G95"/>
    <mergeCell ref="H94:H95"/>
    <mergeCell ref="I94:I95"/>
    <mergeCell ref="J94:J95"/>
    <mergeCell ref="F94:F95"/>
    <mergeCell ref="N96:N98"/>
    <mergeCell ref="O96:O98"/>
    <mergeCell ref="A99:A113"/>
    <mergeCell ref="B99:B113"/>
    <mergeCell ref="C99:C113"/>
    <mergeCell ref="D99:D101"/>
    <mergeCell ref="F99:F101"/>
    <mergeCell ref="G99:G101"/>
    <mergeCell ref="H99:H101"/>
    <mergeCell ref="L96:L98"/>
    <mergeCell ref="M96:M98"/>
    <mergeCell ref="J96:J98"/>
    <mergeCell ref="A94:A98"/>
    <mergeCell ref="B94:B98"/>
    <mergeCell ref="C94:C98"/>
    <mergeCell ref="D94:D98"/>
    <mergeCell ref="M99:M101"/>
    <mergeCell ref="N99:N101"/>
    <mergeCell ref="O99:O101"/>
    <mergeCell ref="D102:D103"/>
    <mergeCell ref="E102:E110"/>
    <mergeCell ref="F102:F103"/>
    <mergeCell ref="G102:G103"/>
    <mergeCell ref="H102:H103"/>
    <mergeCell ref="I102:I103"/>
    <mergeCell ref="L99:L101"/>
    <mergeCell ref="I99:I101"/>
    <mergeCell ref="J99:J101"/>
    <mergeCell ref="L102:L103"/>
    <mergeCell ref="M102:M103"/>
    <mergeCell ref="N102:N103"/>
    <mergeCell ref="O102:O103"/>
    <mergeCell ref="D104:D105"/>
    <mergeCell ref="F104:F105"/>
    <mergeCell ref="G104:G105"/>
    <mergeCell ref="H104:H105"/>
    <mergeCell ref="J102:J103"/>
    <mergeCell ref="M104:M105"/>
    <mergeCell ref="N104:N105"/>
    <mergeCell ref="O104:O105"/>
    <mergeCell ref="D106:D115"/>
    <mergeCell ref="F106:F108"/>
    <mergeCell ref="G106:G108"/>
    <mergeCell ref="H106:H108"/>
    <mergeCell ref="I106:I108"/>
    <mergeCell ref="J106:J108"/>
    <mergeCell ref="L104:L105"/>
    <mergeCell ref="I104:I105"/>
    <mergeCell ref="J104:J105"/>
    <mergeCell ref="L109:L110"/>
    <mergeCell ref="M109:M110"/>
    <mergeCell ref="N109:N110"/>
    <mergeCell ref="O109:O110"/>
    <mergeCell ref="E111:E123"/>
    <mergeCell ref="F111:F113"/>
    <mergeCell ref="G111:G113"/>
    <mergeCell ref="H111:H113"/>
    <mergeCell ref="O106:O108"/>
    <mergeCell ref="F109:F110"/>
    <mergeCell ref="G109:G110"/>
    <mergeCell ref="H109:H110"/>
    <mergeCell ref="I109:I110"/>
    <mergeCell ref="J109:J110"/>
    <mergeCell ref="L106:L108"/>
    <mergeCell ref="M106:M108"/>
    <mergeCell ref="N106:N108"/>
    <mergeCell ref="H116:H119"/>
    <mergeCell ref="H114:H115"/>
    <mergeCell ref="I114:I115"/>
    <mergeCell ref="J114:J115"/>
    <mergeCell ref="L111:L113"/>
    <mergeCell ref="M111:M113"/>
    <mergeCell ref="N111:N113"/>
    <mergeCell ref="O111:O113"/>
    <mergeCell ref="A114:A123"/>
    <mergeCell ref="B114:B123"/>
    <mergeCell ref="C114:C123"/>
    <mergeCell ref="F114:F115"/>
    <mergeCell ref="G114:G115"/>
    <mergeCell ref="I111:I113"/>
    <mergeCell ref="J111:J113"/>
    <mergeCell ref="A2:K2"/>
    <mergeCell ref="M120:M122"/>
    <mergeCell ref="N120:N122"/>
    <mergeCell ref="O120:O122"/>
    <mergeCell ref="L120:L122"/>
    <mergeCell ref="J120:J122"/>
    <mergeCell ref="L116:L119"/>
    <mergeCell ref="M116:M119"/>
    <mergeCell ref="N116:N119"/>
    <mergeCell ref="O116:O119"/>
    <mergeCell ref="D120:D122"/>
    <mergeCell ref="F120:F122"/>
    <mergeCell ref="G120:G122"/>
    <mergeCell ref="H120:H122"/>
    <mergeCell ref="I120:I122"/>
    <mergeCell ref="I116:I119"/>
    <mergeCell ref="J116:J119"/>
    <mergeCell ref="L114:L115"/>
    <mergeCell ref="M114:M115"/>
    <mergeCell ref="N114:N115"/>
    <mergeCell ref="O114:O115"/>
    <mergeCell ref="D116:D119"/>
    <mergeCell ref="F116:F119"/>
    <mergeCell ref="G116:G1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desarrolloinst02</cp:lastModifiedBy>
  <dcterms:created xsi:type="dcterms:W3CDTF">2019-04-16T16:02:49Z</dcterms:created>
  <dcterms:modified xsi:type="dcterms:W3CDTF">2019-04-16T17:23:04Z</dcterms:modified>
</cp:coreProperties>
</file>