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ANA C. MORENO\1 POA\POA 2019\3er TRIMESTRE\Z Junta Directiva\"/>
    </mc:Choice>
  </mc:AlternateContent>
  <xr:revisionPtr revIDLastSave="0" documentId="13_ncr:1_{A0DFC1C4-C505-428C-9EB3-928EA97F2BE7}" xr6:coauthVersionLast="36" xr6:coauthVersionMax="36" xr10:uidLastSave="{00000000-0000-0000-0000-000000000000}"/>
  <bookViews>
    <workbookView xWindow="120" yWindow="90" windowWidth="23715" windowHeight="9270" xr2:uid="{00000000-000D-0000-FFFF-FFFF00000000}"/>
  </bookViews>
  <sheets>
    <sheet name="DEFINITIVO" sheetId="1" r:id="rId1"/>
  </sheets>
  <definedNames>
    <definedName name="_xlnm._FilterDatabase" localSheetId="0" hidden="1">DEFINITIVO!$A$6:$M$78</definedName>
    <definedName name="_xlnm.Print_Area" localSheetId="0">DEFINITIVO!$A$1:$M$78</definedName>
    <definedName name="_xlnm.Print_Titles" localSheetId="0">DEFINITIVO!$4:$6</definedName>
  </definedNames>
  <calcPr calcId="191029" iterateDelta="0"/>
</workbook>
</file>

<file path=xl/calcChain.xml><?xml version="1.0" encoding="utf-8"?>
<calcChain xmlns="http://schemas.openxmlformats.org/spreadsheetml/2006/main">
  <c r="K48" i="1" l="1"/>
  <c r="K32" i="1"/>
  <c r="K42" i="1" l="1"/>
  <c r="K19" i="1"/>
  <c r="L19" i="1" s="1"/>
  <c r="K77" i="1" l="1"/>
  <c r="K75" i="1"/>
  <c r="K74" i="1"/>
  <c r="K73" i="1"/>
  <c r="K72" i="1"/>
  <c r="L72" i="1" s="1"/>
  <c r="K71" i="1"/>
  <c r="K70" i="1"/>
  <c r="K69" i="1"/>
  <c r="K68" i="1"/>
  <c r="K46" i="1"/>
  <c r="L46" i="1" s="1"/>
  <c r="K30" i="1"/>
  <c r="K28" i="1"/>
  <c r="K27" i="1"/>
  <c r="K21" i="1"/>
  <c r="K20" i="1"/>
  <c r="L20" i="1" s="1"/>
  <c r="K67" i="1"/>
  <c r="K66" i="1"/>
  <c r="K65" i="1"/>
  <c r="K63" i="1"/>
  <c r="K62" i="1"/>
  <c r="K61" i="1"/>
  <c r="K60" i="1"/>
  <c r="K58" i="1"/>
  <c r="K56" i="1"/>
  <c r="K55" i="1"/>
  <c r="K54" i="1"/>
  <c r="K52" i="1"/>
  <c r="K51" i="1"/>
  <c r="K50" i="1"/>
  <c r="L50" i="1" s="1"/>
  <c r="K49" i="1"/>
  <c r="K47" i="1"/>
  <c r="K45" i="1"/>
  <c r="K44" i="1"/>
  <c r="K39" i="1"/>
  <c r="K37" i="1"/>
  <c r="K35" i="1"/>
  <c r="K34" i="1"/>
  <c r="K33" i="1"/>
  <c r="K24" i="1"/>
  <c r="K23" i="1"/>
  <c r="K22" i="1"/>
  <c r="K10" i="1"/>
  <c r="K9" i="1"/>
  <c r="K8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022-desint-304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adscritos Marzo
</t>
        </r>
      </text>
    </comment>
    <comment ref="J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referenciada
</t>
        </r>
      </text>
    </comment>
    <comment ref="I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ocupada</t>
        </r>
      </text>
    </comment>
    <comment ref="J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disponible</t>
        </r>
      </text>
    </comment>
    <comment ref="I3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022-desint-304
Numero de quejas del periodo - Numero de quejas del periodo anterior / Numero de quejas del periodo anterior  </t>
        </r>
      </text>
    </comment>
  </commentList>
</comments>
</file>

<file path=xl/sharedStrings.xml><?xml version="1.0" encoding="utf-8"?>
<sst xmlns="http://schemas.openxmlformats.org/spreadsheetml/2006/main" count="244" uniqueCount="216">
  <si>
    <t xml:space="preserve">SUBRED INTEGRADA DE SERVICIOS DE SALUD NORTE </t>
  </si>
  <si>
    <t>PLAN OPERATIVO ANUAL 2019</t>
  </si>
  <si>
    <t>PLATAFORMA RISS</t>
  </si>
  <si>
    <t xml:space="preserve">PLAN OPERATIVO 2019 </t>
  </si>
  <si>
    <t>RESULTADO 3er TRIMESTRE</t>
  </si>
  <si>
    <t>OBJETIVO ESTRATÉGICO RISS</t>
  </si>
  <si>
    <t>INICIATIVA RISS</t>
  </si>
  <si>
    <t>META RISS</t>
  </si>
  <si>
    <t>OBJETIVO ESTRATÉGICO INSTITUCIONAL</t>
  </si>
  <si>
    <t>META INSTITUCIONAL</t>
  </si>
  <si>
    <t xml:space="preserve">INDICADORES </t>
  </si>
  <si>
    <t>NUMERADOR</t>
  </si>
  <si>
    <t>DENOMINADOR</t>
  </si>
  <si>
    <t>RESULTADO</t>
  </si>
  <si>
    <t xml:space="preserve">EVALUACION </t>
  </si>
  <si>
    <t>PROGRAMACIÓN III TRIMESTRE</t>
  </si>
  <si>
    <t>Fortalecer  los Programas para el cumplimiento de las metas de los indicadores trazadores de salud pública</t>
  </si>
  <si>
    <t>Porcentaje de RIAS implementadas</t>
  </si>
  <si>
    <t xml:space="preserve">Fortalecer la implementación  del modelo de atención integral, dando respuesta efectiva a las necesidades en salud de la población.
</t>
  </si>
  <si>
    <t>1, Consolidar el modelo de atención en salud en los CAPS de la Subred Norte a través de la adscripción del 70% de la población objeto a las rutas integrales de atención en salud.</t>
  </si>
  <si>
    <t xml:space="preserve">Porcentaje de población adscrita a las rutas integrales. </t>
  </si>
  <si>
    <t>Operacionalizar el Modelo de Atención en Salud Modelo AIS</t>
  </si>
  <si>
    <t>Porcentaje de cumplimiento del programa de metas de los indicadores de salud pública</t>
  </si>
  <si>
    <t>2, Dar cumplimiento al 80% del programa de indicadores trazadores de salud pública de las localidades del área de influencia.
Mortalidad materna  Meta: 28  por 100.000 NV
Mortalidad perinatal  Meta: 12,95  por 1.000 NV+Fetales
Mortalidad infantil Meta: 8,16 por 1.000 NV 
Mortalidad desnutrición Meta:  0 muertes  por 100.000 Menores 5 años
Fecundidad mujeres 10- 14 años disminuir la tasa específica de fecundidad en mujeres menores de 19 años en 6%
Fecundidad mujeres 15- 19 años Meta: disminuir la tasa específica de fecundidad en mujeres menores de 19 años en 6%
Bajo peso al nacer  4,7% en NV</t>
  </si>
  <si>
    <t>Porcentaje de cumplimiento de indicadores trazadores en salud pública seleccionados.</t>
  </si>
  <si>
    <t>3, Realizar la socialización y medición de las guías de práctica clínica priorizadas de acuerdo al perfil epidemiológico de la Subred, alcanzando  el 100% de las metas propuestas en cada una:
* HTA 95%
*Atención del parto 95%
*HTA inducida embarazo 95%
*Hemorragia del III tm del embarazo 90%
*EPOC 90%
* Dolor abdominal agudo  90%
*IVU 90%
*Infección de vías respiratorias 90%
*IAM 90%
*Esquizofrenia 90%</t>
  </si>
  <si>
    <t>Porcentaje de adherencia promedio de las guías priorizadas.</t>
  </si>
  <si>
    <t>Incrementar los niveles de satisfacción de los usuarios</t>
  </si>
  <si>
    <t>Garantizar la calidad del servicio dando cumplimiento a los atributos del Sistema Obligatorio de Garantía de Calidad</t>
  </si>
  <si>
    <t>4, Alcanzar la oportunidad de las consultas especializadas en los estándares definidos por la Subred, Obstetricia 5 días, Ginecología 8 días, medicina interna 10 días, pediatría 5 días y en consulta de Odontología 3 días.</t>
  </si>
  <si>
    <t>Oportunidad en consulta especializada y odontología.</t>
  </si>
  <si>
    <t>Obstetricia  5</t>
  </si>
  <si>
    <t>3,4 dias</t>
  </si>
  <si>
    <t>Ginecología  8</t>
  </si>
  <si>
    <t>3,9 dias</t>
  </si>
  <si>
    <t>Med Interna  15</t>
  </si>
  <si>
    <t>6,1 dias</t>
  </si>
  <si>
    <t>Pediatría 5</t>
  </si>
  <si>
    <t>4,6 dias</t>
  </si>
  <si>
    <t>Odontología  5 días</t>
  </si>
  <si>
    <t xml:space="preserve">5,Implementar la estrategia de CAPS en tres  (3) unidades de servicios de la Subred Integrada de Servicios de Salud Norte. </t>
  </si>
  <si>
    <t xml:space="preserve">No. De CAPS implementados </t>
  </si>
  <si>
    <t>6, Cumplimiento del 100% del portafolio de servicios acorde con las necesidades de la población adscrita y la oferta en cada uno de los CAPS de la Subred</t>
  </si>
  <si>
    <t xml:space="preserve">Cumplimiento de portafolio de servicios en los 11 CAPS de la Subred. </t>
  </si>
  <si>
    <t>7, Utilización de capacidad instalada en el proceso de gestión ambulatoria en el 95%.</t>
  </si>
  <si>
    <t>Utilización capacidad instalada servicios ambulatorios.</t>
  </si>
  <si>
    <t>8, Utilización de capacidad instalada en  el proceso gestión quirúrgica en el 90%.</t>
  </si>
  <si>
    <t>Utilización capacidad instalada servicios quirúrgicos.</t>
  </si>
  <si>
    <t>9, Avanzar en  la especialización de las UMHES de la Subred Norte, a través de la implementación de tres (3) nuevos servicios (cirugía hepatobiliar, cirugía cardiovascular y radiología intervencionista en la UMHES Simón Bolívar , ampliación de oferta en un (1) servicio (unidad renal) y reorganización de salud mental.</t>
  </si>
  <si>
    <t>No. De servicios implementados y ampliados.</t>
  </si>
  <si>
    <t>10, Mantener al 95% o menos los porcentajes promedio de ocupación de los servicios de urgencias (Simón Bolívar, Calle 80 y CSE).</t>
  </si>
  <si>
    <t>Promedio ocupación servicio de urgencias.</t>
  </si>
  <si>
    <t>11, Disminuir la estancia en el servicio de urgencias a un tiempo no mayor a 24 horas .</t>
  </si>
  <si>
    <t xml:space="preserve">Promedio Estancia servicio de urgencias </t>
  </si>
  <si>
    <t>Menor igual a 24 horas</t>
  </si>
  <si>
    <t>12, Alcanzar un constante de 300 usuarios en el servicio de atención domiciliaria de la Subred Norte.</t>
  </si>
  <si>
    <t xml:space="preserve">Promedio de pacientes PAD </t>
  </si>
  <si>
    <t>13, Reducir hasta en un 3% el número de estudios de apoyo diagnóstico (laboratorios clínicos  e imágenes diagnósticas)  en los procesos ambulatorio, urgencias y hospitalización.</t>
  </si>
  <si>
    <t xml:space="preserve">Porcentaje de reducción de estudios de apoyo diagnóstico </t>
  </si>
  <si>
    <t>(441.636-455.945)=14.309</t>
  </si>
  <si>
    <t>Aumento 3%</t>
  </si>
  <si>
    <t>(53.066-51.507)=1.559</t>
  </si>
  <si>
    <t>Disminuyo 2.93%</t>
  </si>
  <si>
    <t>14, Dar cumplimiento al 100% de los tiempos establecidos para solicitud, toma, recepción, procesamiento y entrega de resultados de laboratorio clínico y radiología.
Hospitalización 6 horas 
Urgencias 2 horas</t>
  </si>
  <si>
    <t>Oportunidad de resultados de laboratorio clínico</t>
  </si>
  <si>
    <t>(32292/8925)=3.6 horas</t>
  </si>
  <si>
    <t>5.32 horas</t>
  </si>
  <si>
    <t>15, Realizar la reorganización y centralización del 100% del servicio de esterilización en la UHMES Fray Bartolomé de las Casas.</t>
  </si>
  <si>
    <t xml:space="preserve">Porcentaje de servicio de esterilización centralizado </t>
  </si>
  <si>
    <t>16, Implementación de siete (7) buenas prácticas para la integración funcional y fortalecimiento de la RISS.
1. Equipos de salud multinivel que coordinan en forma eficiente y efectiva el cuidado y la Gestión Integral del Riesgo en Salud de la población materno-perinatal en la Subred Integrada de Servicios de Salud 
2. Espacios y mecanismos de coordinación asistencial en la Subred Integrada de Servicios de Salud que garanticen la calidad de atención de los usuarios.
3. Coordinación y articulación entre los diferentes actores internos de la RISS que permite gestión efectiva y comunicación.  
4. Gobernanza efectiva desde las Subredes Integradas de Servicios de Salud con las localidades de su territorio.
5. Sistema de información clínico y administrativo altamente integrado, que garantiza la disponibilidad de indicadores útiles para  la gestión, el seguimiento y la evaluación del trabajo en Red.
6. Cultura organizacional con alto nivel de identidad del trabajo en Red entre los colaboradores de sus instituciones participantes .
7. Espacios de concertación consolidados entre Capital Salud EPS-S, la Secretaría Distrital de Salud y las Subredes Integradas de Servicios de Salud alrededor de la aplicación del modelo de remuneración o pago por actividad final.</t>
  </si>
  <si>
    <t xml:space="preserve">No. De buenas prácticas implementadas </t>
  </si>
  <si>
    <t>Incrementar la fidelización de los Usuarios</t>
  </si>
  <si>
    <t>Implementar programa de Responsabilidad Social</t>
  </si>
  <si>
    <t>Impactar positivamente la satisfacción del cliente interno, externo y sus familias a través de un modelo de atención integral</t>
  </si>
  <si>
    <t>17, Desarrollar en un 95%  la estrategia “Fortalecer habilidades para la Vida” y "Alianzas colaborativas",  en el marco del programa de Responsabilidad Social.</t>
  </si>
  <si>
    <t>Porcentaje de desarrollo de estrategias  programa de RS.</t>
  </si>
  <si>
    <t>Fortalecer el programa de Humanización en las Subredes</t>
  </si>
  <si>
    <t xml:space="preserve">18, Desarrollar en un 90% la estrategia " Yo soy Ejemplo" - Programa de Humanización mediante el cumplimiento  del Decálogo del Buen trato con usuarios, familias y colaboradores . </t>
  </si>
  <si>
    <t>Porcentaje de desarrollo estrategia humanización.</t>
  </si>
  <si>
    <t>Generar y difundir conocimiento para la salud</t>
  </si>
  <si>
    <t>Integrar los Sistemas de Gestión de la Red con enfoque en la gestión del riesgo</t>
  </si>
  <si>
    <t>19, Realizar el despliegue de tres (3) estrategias de intervención que apunten a las primeras causas de accidente por riesgo biológico (Programa de Seguridad y Salud en el Trabajo) dirigido a 1,500 colaboradores.</t>
  </si>
  <si>
    <t xml:space="preserve">Despliegue de estrategias </t>
  </si>
  <si>
    <t>Implementar Programa de atención proactivo</t>
  </si>
  <si>
    <t xml:space="preserve">20, Alcanzar un índice de satisfacción del usuario mayor o igual al 96% </t>
  </si>
  <si>
    <t xml:space="preserve">Índice de satisfacción del usuario </t>
  </si>
  <si>
    <t>Mayor o igual 96%</t>
  </si>
  <si>
    <t>21, Disminuir el número de peticiones generadas por trato deshumanizado (quejas) en un 10%  con relación a la vigencia anterior.</t>
  </si>
  <si>
    <t>Porcentaje de disminución de  quejas</t>
  </si>
  <si>
    <t>Aumento 19%</t>
  </si>
  <si>
    <t>22, Realizar un encuentro interlocal "Prácticas exitosas de participación"  de las 12  formas de participación comunitaria.</t>
  </si>
  <si>
    <t xml:space="preserve">Encuentro realizado </t>
  </si>
  <si>
    <t>23, Incrementar 1.500 usuarios en nuestras redes sociales ( twitter, Facebook, Instagram y YouTube) con el fin de divulgar a más  usuarios el modelo de atención de salud de la Subred Norte y su avances.</t>
  </si>
  <si>
    <t>Porcentaje de incremento de usuarios en redes sociales.</t>
  </si>
  <si>
    <t>Fortalecer competencias del Talento Humano</t>
  </si>
  <si>
    <t>Desarrollar Programa de gestión del cambio</t>
  </si>
  <si>
    <t>24, Desarrollar un programa que permita el cumplimiento del 90% de las intervenciones de acuerdo a la medición realizada para el fortalecimiento de la Adherencia a la Cultura Organizacional</t>
  </si>
  <si>
    <t>Porcentaje de cumplimiento programa de intervención</t>
  </si>
  <si>
    <t>Implementar Sistemas Integrales de Gestión de la Red</t>
  </si>
  <si>
    <t>Unificar el grado de implementación de los subsistemas que componen el sistema integral de gestión de la Red</t>
  </si>
  <si>
    <t>7 Dimensiones</t>
  </si>
  <si>
    <t>Adoptar e implementar el modelo de atención integral en salud con enfoque en acreditación y hospital universitario.</t>
  </si>
  <si>
    <t>25, Despliegue de las siete (7) dimensiones de  MIPG - Decreto 591-2018, según plan de trabajo unificado de la Subredes.</t>
  </si>
  <si>
    <t>No. De dimensiones con de plan de trabajo cumplido</t>
  </si>
  <si>
    <t>Mejorar el estado de salud de la población objeto de la RISS</t>
  </si>
  <si>
    <t>26, Realizar la alineación de la Plataforma Estratégica de RISS con la planeación institucional en el 100% de objetivo y metas.</t>
  </si>
  <si>
    <t>Porcentaje de objetivos y metas alineados</t>
  </si>
  <si>
    <t>Alcanzar estándares superiores de calidad en salud</t>
  </si>
  <si>
    <t>Avanzar con el proceso de acreditación de las Subredes</t>
  </si>
  <si>
    <t>27, Alcanzar una evaluación cualitativa igual o superior a 1,49 puntos, dando cumplimiento al 90% de los planes de mejora a través de la gestión en el proceso de mejora continua.</t>
  </si>
  <si>
    <t>Evaluación cualitativa de acreditación
Porcentaje de cumplimiento de Plan de Mejora</t>
  </si>
  <si>
    <t xml:space="preserve">1 seguimiento </t>
  </si>
  <si>
    <t xml:space="preserve">28, Implementar tres (3) proyectos de mejoramiento aplicado a los eventos adversos de caídas, úlceras por presión, flebitis </t>
  </si>
  <si>
    <t>No. De proyectos implementados.</t>
  </si>
  <si>
    <t>29, Implementar el 95% de las acciones del plan de mejoramiento institucional, derivado de no conformidades (auditoria internas y externas, acreditación y entes de control)</t>
  </si>
  <si>
    <t xml:space="preserve">Porcentaje de implementación de acción de plan de mejora </t>
  </si>
  <si>
    <t>30, Generar dos (2) estrategias dirigidas a la prevención de las causas más frecuentes que llevan a sanciones administrativas, demandas y procesos en contra de la entidad derivados de la calidad en la prestación de servicios de salud.</t>
  </si>
  <si>
    <t xml:space="preserve">No. De estrategias implementadas </t>
  </si>
  <si>
    <t xml:space="preserve">31, Dar continuidad a la ejecución de cinco (5) proyectos de inversión que contribuyan al desarrollo de la propuesta de reorganización de servicios en el marco del AIS. </t>
  </si>
  <si>
    <t xml:space="preserve">Número de proyectos en desarrollo </t>
  </si>
  <si>
    <t>32, Realizar intervención de mantenimiento correctivo de infraestructura en tres (3) unidades de la Subred Norte (Codito, Prado y Gaitana)</t>
  </si>
  <si>
    <t>No. De USS con mantenimiento  correctivo</t>
  </si>
  <si>
    <t>Fortalecer sistemas de información y comunicaciones</t>
  </si>
  <si>
    <t>Realizar mantenimiento correctivo y evolutivo de los aplicativos existentes</t>
  </si>
  <si>
    <t>33, Implementar al 100% las funcionalidades del sistema de información y los aplicativos existentes.</t>
  </si>
  <si>
    <t>Porcentaje de implementación de funcionalidades del sistema  de información</t>
  </si>
  <si>
    <t>Fortalecer plataforma tecnológica</t>
  </si>
  <si>
    <t>34, Dar cumplimiento en un 95% a la ejecución del programa de Reposición y Adquisición de equipo biomédicos acorde con la priorización de necesidades en los procesos misionales de la Subred Norte ESE.</t>
  </si>
  <si>
    <t xml:space="preserve">No. De equipos de reposición y adquisición </t>
  </si>
  <si>
    <t xml:space="preserve">35, Implementar cuatro (4) herramientas tecnológicas a nivel institucional con el fin de optimizar las funcionalidades del sistema de información y soportar las necesidades de los usuarios. </t>
  </si>
  <si>
    <t xml:space="preserve">No. De estrategias tecnológicas implementadas </t>
  </si>
  <si>
    <t>36, Generar una (1) interfaces entre el sistema de información de la Subred (Servinte Clinical Suite Enterprise) con  el aplicativo de laboratorio clínico.</t>
  </si>
  <si>
    <t xml:space="preserve">Interface generada y funcionando </t>
  </si>
  <si>
    <t>Unificar el sistema de información para la gestión clínica y la interoperabilidad de aplicaciones</t>
  </si>
  <si>
    <t xml:space="preserve">37, Implementar una solución integral tecnológica, que permita a todos los sistemas de información de la Red Integrada de Servicios de Salud del Distrito comunicarse de manera automática, con tres (3) herramientas : historia clínica unificada, agendamiento de citas centralizado y gestión de fórmula médica. 
</t>
  </si>
  <si>
    <t xml:space="preserve">No. De herramientas de interoperabilidad implementadas y funcionando </t>
  </si>
  <si>
    <t>38, Adelantar el 100% de los procesos disciplinarios acorde con los  tiempos  establecido en el Código Único Disciplinario -  Ley 734 de 2002.</t>
  </si>
  <si>
    <t xml:space="preserve">Porcentaje de procesos adelantados en tiempo </t>
  </si>
  <si>
    <t>39, Realizar el 70% de la adquisición de medicamentos y material médico quirúrgico mediante los siguientes mecanismos: a. compras conjuntas b. EAGAT  c. compras a través de mecanismos electrónicos.</t>
  </si>
  <si>
    <t>Porcentej de adquisión de  medicamentos y material médico quirúrgico mediante los siguientes mecanismos: a. compras conjuntas b. EAGAT  c. compras a través de mecanismos electrónicos</t>
  </si>
  <si>
    <t>40, Realizar la integración de la administración de riesgos de la Subred Norte, unificando un (1) plan de manejo.</t>
  </si>
  <si>
    <t xml:space="preserve">Plan de administración unificado </t>
  </si>
  <si>
    <t xml:space="preserve">41, Llevar a cabo la calificación y análisis de riesgo  al 100% de  los procesos en que la Subred Norte es parte, dentro del aplicativo SIPROJ WEB. </t>
  </si>
  <si>
    <t>Porcentaje de calificación de riesgo de procesos en SIPROJ</t>
  </si>
  <si>
    <t xml:space="preserve">42, Eliminar 6,000 metros lineales de archivo - fondos documentales de la Subred Norte. </t>
  </si>
  <si>
    <t>Porcentaje de eliminación de fondos documentales</t>
  </si>
  <si>
    <t xml:space="preserve">43, Entregar cuatro (4) sedes administrativas cuya titularidad no es de la  Subred </t>
  </si>
  <si>
    <t xml:space="preserve">No. De sedes administrativas entregadas </t>
  </si>
  <si>
    <t>Establecer programa de desarrollo de competencias para la integralidad de la Red</t>
  </si>
  <si>
    <t xml:space="preserve">Desarrollar y fomentar en el talento humano las competencias que faciliten la implementación del modelo de atención integral. </t>
  </si>
  <si>
    <t>44, Generar un programa de capacitación dirigido a 165 colaboradores de los equipos de salud  (médico de cabecera, enfermeras, especialistas y auxiliares)  alcanzando un puntaje igual o superior al 80% en la evaluación o barrido de competencias.</t>
  </si>
  <si>
    <t>No. De colaboradores capacitados
Porcentaje de colaboradores con evaluación satisfactoria.</t>
  </si>
  <si>
    <t xml:space="preserve">45, Realizar un (1) programa de capacitación en prevención del hecho disciplinario con la participación de 400 colaboradores.
</t>
  </si>
  <si>
    <t>Programa de capacitación implementado
 No. De colaboradores capacitados</t>
  </si>
  <si>
    <t>Desarrollar la ciencia, tecnología e investigación en salud para Bogotá</t>
  </si>
  <si>
    <t>3 proyectos</t>
  </si>
  <si>
    <t>Diseñar e implementar un sistema de gestión del conocimiento e innovación</t>
  </si>
  <si>
    <t>46, Realizar una (1) autoevaluación de los estándares para buenas prácticas clínicas, que permita iniciar la ejecución del plan de trabajo encaminado a su debida implementación..</t>
  </si>
  <si>
    <t>Autoevaluación realizada</t>
  </si>
  <si>
    <t>Estimular y apoyar la investigación en los procesos clínicos y administrativos que faciliten el desarrollo de la atención integral en salud.</t>
  </si>
  <si>
    <t>47, Formulación y aprobación de tres (3) proyectos del semillero de investigación relacionados con las líneas de la Subred.</t>
  </si>
  <si>
    <t xml:space="preserve">No. De proyectos aprobados </t>
  </si>
  <si>
    <t>Transferir y aplicar el desarrollo de la ciencia, tecnología e investigación en salud para Bogotá</t>
  </si>
  <si>
    <t>48, Socialización, divulgación y análisis de aplicabilidad de 3 proyectos de investigación desarrollados en la Subred Norte en el año 2018.</t>
  </si>
  <si>
    <t>No. De proyectos socializados y analizados</t>
  </si>
  <si>
    <t>Lograr la sostenibilidad financiera de la RISS</t>
  </si>
  <si>
    <t>Mejorar la rotación de cartera</t>
  </si>
  <si>
    <t>235 días</t>
  </si>
  <si>
    <t>Lograr equilibrio operacional de la ESE de manera sostenible.</t>
  </si>
  <si>
    <t>49, Alcanzar como mínimo un 40% ($98.966.823.849) del recaudo de cuentas por cobrar constituidas a 31 de dic de 2018, dando continuidad al despliegue de las estrategias de cobro persuasivo y coactivo.</t>
  </si>
  <si>
    <t>Porcentaje de recaudo de cuentas por pagar</t>
  </si>
  <si>
    <t>50, Incrementar el recaudo de cartera de la vigencia de venta de servicios en un 5%, que corresponde a $19.352.612.138, pasando de un recaudo de $204.722.401.703 a $224.075.013.841</t>
  </si>
  <si>
    <t>Porcentaje de recaudo de venta de servicios facturados que superen el 5% del recaudo de 2018</t>
  </si>
  <si>
    <t xml:space="preserve">51, Realizar depuración del 100% de la cartera de vigencias anteriores por valor de  $38.576.923.844,7- de la cartera con corte a 31 de dic de 2018 (prescripción, remisibilidad, perdida de fuerza ejecutoria, costo beneficio, entidades en liquidación). </t>
  </si>
  <si>
    <t>Porcentaje de depuración</t>
  </si>
  <si>
    <t>Fortalecer la gestión de facturación</t>
  </si>
  <si>
    <t>52, Radicar el 100% de la facturación pendiente por radicar a 31 de diciembre de 2018 y anteriores por valor $39,818,148,371.</t>
  </si>
  <si>
    <t>Porcentaje de radicación</t>
  </si>
  <si>
    <t xml:space="preserve">53, Radicar el 100% de las devoluciones en un término no mayor a 30 días calendario. </t>
  </si>
  <si>
    <t xml:space="preserve">Porcentaje de radicación de devoluciones
Días de radicación </t>
  </si>
  <si>
    <t xml:space="preserve">54, Dar respuesta al 100% de la glosa parcial generada por los diferentes pagadores en un término no mayor a 20 días calendario. </t>
  </si>
  <si>
    <t xml:space="preserve">89%
35 días </t>
  </si>
  <si>
    <t>55, Disminuir en 5 puntos porcentuales el costo operacional frente a la venta de servicios.</t>
  </si>
  <si>
    <t xml:space="preserve">costo de ventas/facturación venta de servicios </t>
  </si>
  <si>
    <t xml:space="preserve">56, Incrementar la facturación por venta de servicios en un 4%, frente al resultado del año 2018.  </t>
  </si>
  <si>
    <t>Porcentaje de incremento de facturación</t>
  </si>
  <si>
    <t>Equilibrio presupuestal de la vigencia</t>
  </si>
  <si>
    <t>57, Resultado del indicador UVR menos a 0,90</t>
  </si>
  <si>
    <t xml:space="preserve">Evolución de gasto por unidad de valor relativo </t>
  </si>
  <si>
    <t>MARIELA ARAQUE PÑA</t>
  </si>
  <si>
    <t xml:space="preserve">Jefe Oficina Asesora Desarrollo Institucional </t>
  </si>
  <si>
    <t xml:space="preserve">
6 horas
</t>
  </si>
  <si>
    <t xml:space="preserve">Hospitalización Laboratorios </t>
  </si>
  <si>
    <t>Hospitalización imágenes</t>
  </si>
  <si>
    <t xml:space="preserve">
2 horas
</t>
  </si>
  <si>
    <t>Urgencias laboratorio</t>
  </si>
  <si>
    <t>Urgencias imágenes</t>
  </si>
  <si>
    <t>(20328/10164)=2 horas</t>
  </si>
  <si>
    <t>1.89 horas</t>
  </si>
  <si>
    <t>OBSERVACIOENS</t>
  </si>
  <si>
    <t>Meta programada para el 4to trimestre</t>
  </si>
  <si>
    <t>97(informe 2018 3er trim) – 116(informe avance quejas  2019 3er trim )</t>
  </si>
  <si>
    <t>97 (informe 2018 3er trim)</t>
  </si>
  <si>
    <t>A nivel general la reduccion alcanza el 3,29% de lo planteado.</t>
  </si>
  <si>
    <t>Se suma la programacion del 1er, 2do y 3er trimestre. El denominador es el consolidado.</t>
  </si>
  <si>
    <t>Aunque esta meta estaba programada para realizar al 100% en el 1er trimestre, y no se cumplio. Para el 3er trimestre se presentan avances, sin embargo, aun no se cumple con el 100%</t>
  </si>
  <si>
    <t>54 días</t>
  </si>
  <si>
    <t>35 días</t>
  </si>
  <si>
    <t>Porcentaje de respuesta a glosa
Oportunidad de respuesta de glosa</t>
  </si>
  <si>
    <t>(335.513.008.944.21 / 308.480.886.201.95)=108.76%</t>
  </si>
  <si>
    <t>(288.238.377.599.20 / 285.019.552.496.10)=101.13%</t>
  </si>
  <si>
    <t xml:space="preserve">(108.76% - 101.13%)=
Aumento 7.63 puntos
</t>
  </si>
  <si>
    <t>$ 289,457 millones</t>
  </si>
  <si>
    <t>($263,013 millones facturacion 2018 + $3,569 millones programacion vigencia) = $272,582 millones</t>
  </si>
  <si>
    <t>Cumplimiento 1er trimestre</t>
  </si>
  <si>
    <t>Cumplimiento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</si>
</sst>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0.0%"/>
    <numFmt numFmtId="170" formatCode="_(&quot;$&quot;\ * #,##0_);_(&quot;$&quot;\ * \(#,##0\);_(&quot;$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194">
    <xf numFmtId="0" fontId="0" fillId="0" borderId="0" xfId="0"/>
    <xf numFmtId="0" fontId="0" fillId="0" borderId="0" xfId="0" applyFont="1" applyAlignment="1"/>
    <xf numFmtId="0" fontId="0" fillId="2" borderId="0" xfId="0" applyFont="1" applyFill="1" applyAlignment="1"/>
    <xf numFmtId="0" fontId="3" fillId="0" borderId="0" xfId="0" applyFont="1" applyFill="1" applyAlignment="1">
      <alignment horizontal="center"/>
    </xf>
    <xf numFmtId="0" fontId="5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9" fontId="0" fillId="0" borderId="0" xfId="3" applyFont="1" applyAlignment="1"/>
    <xf numFmtId="9" fontId="0" fillId="0" borderId="0" xfId="0" applyNumberFormat="1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/>
    <xf numFmtId="0" fontId="12" fillId="0" borderId="0" xfId="0" applyFont="1" applyAlignment="1"/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167" fontId="8" fillId="0" borderId="4" xfId="1" applyNumberFormat="1" applyFont="1" applyFill="1" applyBorder="1" applyAlignment="1">
      <alignment vertical="center"/>
    </xf>
    <xf numFmtId="167" fontId="8" fillId="0" borderId="4" xfId="1" applyNumberFormat="1" applyFont="1" applyFill="1" applyBorder="1" applyAlignment="1">
      <alignment horizontal="right" vertical="center"/>
    </xf>
    <xf numFmtId="10" fontId="8" fillId="0" borderId="4" xfId="0" applyNumberFormat="1" applyFont="1" applyFill="1" applyBorder="1" applyAlignment="1">
      <alignment vertical="center"/>
    </xf>
    <xf numFmtId="166" fontId="8" fillId="0" borderId="4" xfId="1" applyFont="1" applyFill="1" applyBorder="1" applyAlignment="1">
      <alignment vertical="center"/>
    </xf>
    <xf numFmtId="166" fontId="8" fillId="0" borderId="4" xfId="1" applyFont="1" applyFill="1" applyBorder="1" applyAlignment="1">
      <alignment horizontal="right" vertical="center"/>
    </xf>
    <xf numFmtId="9" fontId="8" fillId="0" borderId="4" xfId="0" applyNumberFormat="1" applyFont="1" applyFill="1" applyBorder="1" applyAlignment="1">
      <alignment vertical="center"/>
    </xf>
    <xf numFmtId="9" fontId="8" fillId="0" borderId="4" xfId="1" applyNumberFormat="1" applyFont="1" applyFill="1" applyBorder="1" applyAlignment="1">
      <alignment vertical="center"/>
    </xf>
    <xf numFmtId="167" fontId="8" fillId="0" borderId="4" xfId="1" applyNumberFormat="1" applyFont="1" applyFill="1" applyBorder="1" applyAlignment="1">
      <alignment horizontal="center" vertical="center" wrapText="1"/>
    </xf>
    <xf numFmtId="167" fontId="8" fillId="0" borderId="4" xfId="1" applyNumberFormat="1" applyFont="1" applyFill="1" applyBorder="1" applyAlignment="1">
      <alignment horizontal="right" vertical="center" wrapText="1"/>
    </xf>
    <xf numFmtId="168" fontId="8" fillId="0" borderId="4" xfId="0" applyNumberFormat="1" applyFont="1" applyFill="1" applyBorder="1" applyAlignment="1">
      <alignment horizontal="center" vertical="center" wrapText="1"/>
    </xf>
    <xf numFmtId="169" fontId="8" fillId="0" borderId="4" xfId="3" applyNumberFormat="1" applyFont="1" applyFill="1" applyBorder="1" applyAlignment="1">
      <alignment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vertical="center" wrapText="1"/>
    </xf>
    <xf numFmtId="9" fontId="8" fillId="0" borderId="4" xfId="3" applyFont="1" applyFill="1" applyBorder="1" applyAlignment="1">
      <alignment vertical="center" wrapText="1"/>
    </xf>
    <xf numFmtId="9" fontId="8" fillId="0" borderId="4" xfId="3" applyFont="1" applyFill="1" applyBorder="1" applyAlignment="1">
      <alignment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right" vertical="center" wrapText="1"/>
    </xf>
    <xf numFmtId="9" fontId="8" fillId="0" borderId="4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169" fontId="8" fillId="0" borderId="4" xfId="0" applyNumberFormat="1" applyFont="1" applyFill="1" applyBorder="1" applyAlignment="1">
      <alignment vertical="center"/>
    </xf>
    <xf numFmtId="166" fontId="8" fillId="0" borderId="4" xfId="1" applyFont="1" applyFill="1" applyBorder="1" applyAlignment="1">
      <alignment vertical="center" wrapText="1"/>
    </xf>
    <xf numFmtId="166" fontId="8" fillId="0" borderId="4" xfId="1" applyFont="1" applyFill="1" applyBorder="1" applyAlignment="1">
      <alignment horizontal="right" vertical="center" wrapText="1"/>
    </xf>
    <xf numFmtId="10" fontId="8" fillId="0" borderId="4" xfId="0" applyNumberFormat="1" applyFont="1" applyFill="1" applyBorder="1" applyAlignment="1">
      <alignment vertical="center" wrapText="1"/>
    </xf>
    <xf numFmtId="10" fontId="8" fillId="0" borderId="4" xfId="1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horizontal="right" vertical="center" wrapText="1"/>
    </xf>
    <xf numFmtId="9" fontId="7" fillId="0" borderId="4" xfId="0" applyNumberFormat="1" applyFont="1" applyFill="1" applyBorder="1" applyAlignment="1">
      <alignment vertical="center" wrapText="1"/>
    </xf>
    <xf numFmtId="9" fontId="7" fillId="0" borderId="4" xfId="0" applyNumberFormat="1" applyFont="1" applyFill="1" applyBorder="1" applyAlignment="1">
      <alignment wrapText="1"/>
    </xf>
    <xf numFmtId="10" fontId="7" fillId="0" borderId="4" xfId="0" applyNumberFormat="1" applyFont="1" applyFill="1" applyBorder="1" applyAlignment="1">
      <alignment vertical="center" wrapText="1"/>
    </xf>
    <xf numFmtId="166" fontId="7" fillId="0" borderId="4" xfId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right" vertical="center" wrapText="1"/>
    </xf>
    <xf numFmtId="10" fontId="8" fillId="0" borderId="4" xfId="3" applyNumberFormat="1" applyFont="1" applyFill="1" applyBorder="1" applyAlignment="1">
      <alignment vertical="center" wrapText="1"/>
    </xf>
    <xf numFmtId="10" fontId="8" fillId="0" borderId="4" xfId="3" applyNumberFormat="1" applyFont="1" applyFill="1" applyBorder="1" applyAlignment="1">
      <alignment vertical="center"/>
    </xf>
    <xf numFmtId="9" fontId="7" fillId="0" borderId="4" xfId="3" applyFont="1" applyFill="1" applyBorder="1" applyAlignment="1">
      <alignment vertical="center"/>
    </xf>
    <xf numFmtId="166" fontId="7" fillId="0" borderId="4" xfId="1" applyFont="1" applyFill="1" applyBorder="1" applyAlignment="1">
      <alignment horizontal="right" vertical="center"/>
    </xf>
    <xf numFmtId="9" fontId="7" fillId="0" borderId="4" xfId="1" applyNumberFormat="1" applyFont="1" applyFill="1" applyBorder="1" applyAlignment="1">
      <alignment vertical="center"/>
    </xf>
    <xf numFmtId="166" fontId="7" fillId="0" borderId="4" xfId="1" applyFont="1" applyFill="1" applyBorder="1" applyAlignment="1">
      <alignment vertical="center" wrapText="1"/>
    </xf>
    <xf numFmtId="166" fontId="7" fillId="0" borderId="4" xfId="1" applyFont="1" applyFill="1" applyBorder="1" applyAlignment="1">
      <alignment horizontal="right" vertical="center" wrapText="1"/>
    </xf>
    <xf numFmtId="9" fontId="7" fillId="0" borderId="4" xfId="1" applyNumberFormat="1" applyFont="1" applyFill="1" applyBorder="1" applyAlignment="1">
      <alignment vertical="center" wrapText="1"/>
    </xf>
    <xf numFmtId="9" fontId="7" fillId="0" borderId="4" xfId="3" applyFont="1" applyFill="1" applyBorder="1" applyAlignment="1">
      <alignment vertical="center" wrapText="1"/>
    </xf>
    <xf numFmtId="9" fontId="8" fillId="0" borderId="4" xfId="1" applyNumberFormat="1" applyFont="1" applyFill="1" applyBorder="1" applyAlignment="1">
      <alignment vertical="center" wrapText="1"/>
    </xf>
    <xf numFmtId="169" fontId="7" fillId="0" borderId="4" xfId="3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10" fontId="8" fillId="0" borderId="4" xfId="1" applyNumberFormat="1" applyFont="1" applyFill="1" applyBorder="1" applyAlignment="1">
      <alignment vertical="center"/>
    </xf>
    <xf numFmtId="169" fontId="8" fillId="0" borderId="4" xfId="3" applyNumberFormat="1" applyFont="1" applyFill="1" applyBorder="1" applyAlignment="1">
      <alignment vertical="center"/>
    </xf>
    <xf numFmtId="169" fontId="8" fillId="0" borderId="4" xfId="3" applyNumberFormat="1" applyFont="1" applyFill="1" applyBorder="1" applyAlignment="1">
      <alignment horizontal="right" vertical="center"/>
    </xf>
    <xf numFmtId="166" fontId="8" fillId="0" borderId="4" xfId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horizontal="right" vertical="center"/>
    </xf>
    <xf numFmtId="41" fontId="8" fillId="0" borderId="4" xfId="4" applyFont="1" applyFill="1" applyBorder="1" applyAlignment="1">
      <alignment vertical="center"/>
    </xf>
    <xf numFmtId="41" fontId="8" fillId="0" borderId="4" xfId="4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9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2" borderId="4" xfId="3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 wrapText="1"/>
    </xf>
    <xf numFmtId="9" fontId="8" fillId="2" borderId="4" xfId="3" applyFont="1" applyFill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41" fontId="8" fillId="2" borderId="4" xfId="4" applyFont="1" applyFill="1" applyBorder="1" applyAlignment="1">
      <alignment horizontal="center" vertical="center"/>
    </xf>
    <xf numFmtId="9" fontId="8" fillId="2" borderId="4" xfId="3" applyNumberFormat="1" applyFont="1" applyFill="1" applyBorder="1" applyAlignment="1">
      <alignment horizontal="center" vertical="center" wrapText="1"/>
    </xf>
    <xf numFmtId="170" fontId="8" fillId="2" borderId="4" xfId="2" applyNumberFormat="1" applyFont="1" applyFill="1" applyBorder="1" applyAlignment="1">
      <alignment horizontal="center" vertical="center" wrapText="1"/>
    </xf>
    <xf numFmtId="9" fontId="8" fillId="2" borderId="4" xfId="3" applyFont="1" applyFill="1" applyBorder="1" applyAlignment="1">
      <alignment horizontal="left" vertical="center"/>
    </xf>
    <xf numFmtId="166" fontId="8" fillId="0" borderId="4" xfId="1" applyFont="1" applyFill="1" applyBorder="1" applyAlignment="1">
      <alignment horizontal="left" vertical="center" wrapText="1"/>
    </xf>
    <xf numFmtId="166" fontId="8" fillId="0" borderId="4" xfId="1" applyFont="1" applyFill="1" applyBorder="1" applyAlignment="1">
      <alignment horizontal="left" vertical="center"/>
    </xf>
    <xf numFmtId="9" fontId="8" fillId="0" borderId="4" xfId="3" applyFont="1" applyFill="1" applyBorder="1" applyAlignment="1">
      <alignment horizontal="left" vertical="center"/>
    </xf>
    <xf numFmtId="10" fontId="8" fillId="0" borderId="4" xfId="3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left" vertical="center"/>
    </xf>
    <xf numFmtId="166" fontId="8" fillId="0" borderId="4" xfId="1" applyNumberFormat="1" applyFont="1" applyFill="1" applyBorder="1" applyAlignment="1">
      <alignment horizontal="center" vertical="center" wrapText="1"/>
    </xf>
    <xf numFmtId="10" fontId="8" fillId="0" borderId="4" xfId="3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vertical="center"/>
    </xf>
    <xf numFmtId="167" fontId="8" fillId="0" borderId="2" xfId="1" applyNumberFormat="1" applyFont="1" applyFill="1" applyBorder="1" applyAlignment="1">
      <alignment horizontal="right" vertical="center"/>
    </xf>
    <xf numFmtId="10" fontId="8" fillId="0" borderId="2" xfId="0" applyNumberFormat="1" applyFont="1" applyFill="1" applyBorder="1" applyAlignment="1">
      <alignment vertical="center"/>
    </xf>
    <xf numFmtId="0" fontId="7" fillId="0" borderId="9" xfId="0" applyFont="1" applyFill="1" applyBorder="1" applyAlignment="1"/>
    <xf numFmtId="0" fontId="7" fillId="0" borderId="10" xfId="0" applyFont="1" applyBorder="1" applyAlignment="1"/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/>
    <xf numFmtId="0" fontId="8" fillId="2" borderId="6" xfId="0" applyFont="1" applyFill="1" applyBorder="1" applyAlignment="1">
      <alignment horizontal="center" vertical="center"/>
    </xf>
    <xf numFmtId="166" fontId="8" fillId="0" borderId="6" xfId="1" applyFont="1" applyFill="1" applyBorder="1" applyAlignment="1">
      <alignment vertical="center"/>
    </xf>
    <xf numFmtId="166" fontId="8" fillId="0" borderId="6" xfId="1" applyFont="1" applyFill="1" applyBorder="1" applyAlignment="1">
      <alignment horizontal="right" vertical="center"/>
    </xf>
    <xf numFmtId="0" fontId="7" fillId="0" borderId="11" xfId="0" applyFont="1" applyBorder="1" applyAlignment="1"/>
    <xf numFmtId="0" fontId="17" fillId="4" borderId="12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9" fontId="7" fillId="0" borderId="9" xfId="3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9" fontId="7" fillId="0" borderId="10" xfId="3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2" fontId="7" fillId="0" borderId="10" xfId="0" applyNumberFormat="1" applyFont="1" applyBorder="1" applyAlignment="1">
      <alignment vertical="center" wrapText="1"/>
    </xf>
    <xf numFmtId="9" fontId="7" fillId="2" borderId="10" xfId="3" applyFont="1" applyFill="1" applyBorder="1" applyAlignment="1">
      <alignment vertical="center" wrapText="1"/>
    </xf>
    <xf numFmtId="9" fontId="7" fillId="0" borderId="10" xfId="3" applyFont="1" applyBorder="1" applyAlignment="1">
      <alignment vertical="center"/>
    </xf>
    <xf numFmtId="2" fontId="9" fillId="0" borderId="10" xfId="0" applyNumberFormat="1" applyFont="1" applyBorder="1" applyAlignment="1">
      <alignment vertical="center" wrapText="1"/>
    </xf>
    <xf numFmtId="9" fontId="8" fillId="0" borderId="10" xfId="3" applyFont="1" applyBorder="1" applyAlignment="1">
      <alignment vertical="center" wrapText="1"/>
    </xf>
    <xf numFmtId="10" fontId="7" fillId="0" borderId="10" xfId="3" applyNumberFormat="1" applyFont="1" applyBorder="1" applyAlignment="1">
      <alignment vertical="center"/>
    </xf>
    <xf numFmtId="9" fontId="7" fillId="0" borderId="10" xfId="3" applyFont="1" applyBorder="1" applyAlignment="1">
      <alignment vertical="center" wrapText="1"/>
    </xf>
    <xf numFmtId="2" fontId="7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9" fontId="8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/>
    </xf>
    <xf numFmtId="9" fontId="7" fillId="0" borderId="10" xfId="3" applyFont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7" fillId="0" borderId="10" xfId="3" applyFont="1" applyBorder="1" applyAlignment="1">
      <alignment horizontal="center" vertical="center" wrapText="1"/>
    </xf>
    <xf numFmtId="9" fontId="8" fillId="2" borderId="10" xfId="3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8" fillId="0" borderId="4" xfId="1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/>
    </xf>
  </cellXfs>
  <cellStyles count="24">
    <cellStyle name="Millares" xfId="1" builtinId="3"/>
    <cellStyle name="Millares [0] 2" xfId="4" xr:uid="{00000000-0005-0000-0000-000001000000}"/>
    <cellStyle name="Millares 10" xfId="5" xr:uid="{00000000-0005-0000-0000-000002000000}"/>
    <cellStyle name="Millares 11" xfId="6" xr:uid="{00000000-0005-0000-0000-000003000000}"/>
    <cellStyle name="Millares 2" xfId="7" xr:uid="{00000000-0005-0000-0000-000004000000}"/>
    <cellStyle name="Millares 2 2" xfId="8" xr:uid="{00000000-0005-0000-0000-000005000000}"/>
    <cellStyle name="Millares 3" xfId="9" xr:uid="{00000000-0005-0000-0000-000006000000}"/>
    <cellStyle name="Millares 3 2" xfId="10" xr:uid="{00000000-0005-0000-0000-000007000000}"/>
    <cellStyle name="Millares 4" xfId="11" xr:uid="{00000000-0005-0000-0000-000008000000}"/>
    <cellStyle name="Millares 4 2" xfId="12" xr:uid="{00000000-0005-0000-0000-000009000000}"/>
    <cellStyle name="Millares 5" xfId="13" xr:uid="{00000000-0005-0000-0000-00000A000000}"/>
    <cellStyle name="Millares 5 2" xfId="14" xr:uid="{00000000-0005-0000-0000-00000B000000}"/>
    <cellStyle name="Millares 6" xfId="15" xr:uid="{00000000-0005-0000-0000-00000C000000}"/>
    <cellStyle name="Millares 6 2" xfId="16" xr:uid="{00000000-0005-0000-0000-00000D000000}"/>
    <cellStyle name="Millares 7" xfId="17" xr:uid="{00000000-0005-0000-0000-00000E000000}"/>
    <cellStyle name="Millares 7 2" xfId="18" xr:uid="{00000000-0005-0000-0000-00000F000000}"/>
    <cellStyle name="Millares 8" xfId="19" xr:uid="{00000000-0005-0000-0000-000010000000}"/>
    <cellStyle name="Millares 8 2" xfId="20" xr:uid="{00000000-0005-0000-0000-000011000000}"/>
    <cellStyle name="Millares 9" xfId="21" xr:uid="{00000000-0005-0000-0000-000012000000}"/>
    <cellStyle name="Moneda" xfId="2" builtinId="4"/>
    <cellStyle name="Normal" xfId="0" builtinId="0"/>
    <cellStyle name="Normal 2" xfId="22" xr:uid="{00000000-0005-0000-0000-000015000000}"/>
    <cellStyle name="Normal 4" xfId="23" xr:uid="{00000000-0005-0000-0000-000016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85787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6" name="Shape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8" name="Shape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9" name="Shape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0" name="Shape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" name="Shape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1" name="Shape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2" name="Shape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3" name="Shape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4" name="Shape 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5" name="Shape 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6" name="Shape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7" name="Shape 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8" name="Shape 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9" name="Shap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585787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257925" y="304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585787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585787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257925" y="304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4" name="Shape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" name="Shape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7" name="Shape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9" name="Shape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8" name="Shape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9" name="Shape 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0" name="Shape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1" name="Shape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2" name="Shape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3" name="Shape 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4" name="Shape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5" name="Shape 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6" name="Shape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7" name="Shape 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8" name="Shape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9" name="Shape 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0" name="Shape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2" name="Shape 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3" name="Shap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585787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585787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585787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257925" y="1181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257925" y="1181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585787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585787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242888</xdr:colOff>
      <xdr:row>0</xdr:row>
      <xdr:rowOff>159541</xdr:rowOff>
    </xdr:from>
    <xdr:to>
      <xdr:col>3</xdr:col>
      <xdr:colOff>653296</xdr:colOff>
      <xdr:row>2</xdr:row>
      <xdr:rowOff>100009</xdr:rowOff>
    </xdr:to>
    <xdr:pic>
      <xdr:nvPicPr>
        <xdr:cNvPr id="590" name="Imagen 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59541"/>
          <a:ext cx="3544133" cy="53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585787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585787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257925" y="1485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257925" y="1485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7" name="Shape 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8" name="Shape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7" name="Shape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9" name="Shape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0" name="Shape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5" name="Shape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6" name="Shape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7" name="Shape 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8" name="Shape 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0" name="Shape 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1" name="Shape 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2" name="Shape 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4" name="Shape 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6" name="Shape 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2" name="Shape 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67" name="Shape 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70" name="Shape 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1" name="Shape 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0" name="Shape 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2" name="Shape 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03" name="Shape 4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04" name="Shape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5" name="Shape 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6" name="Shape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7" name="Shape 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08" name="Shape 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585787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585787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6257925" y="495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585787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6257925" y="495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7" name="Shape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8" name="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9" name="Shape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0" name="Shape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1" name="Shape 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2" name="Shape 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4" name="Shap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5" name="Shape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6" name="Shape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8" name="Shape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9" name="Shape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0" name="Shape 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2" name="Shape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7" name="Shape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8" name="Shape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50" name="Shape 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51" name="Shape 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52" name="Shape 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4" name="Shape 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59" name="Shape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60" name="Shape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62" name="Shape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3" name="Shape 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4" name="Shape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6" name="Shape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7" name="Shape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8" name="Shape 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0" name="Shape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1" name="Shape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2" name="Shape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4" name="Shape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5" name="Shape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6" name="Shape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585787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6257925" y="205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90" name="Shape 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6257925" y="205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8" name="Shape 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9" name="Shape 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0" name="Shape 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1" name="Shape 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2" name="Shape 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3" name="Shape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4" name="Shape 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6" name="Shape 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1" name="Shape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2" name="Shape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4" name="Shape 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5" name="Shape 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6" name="Shape 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9" name="Shape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0" name="Shape 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2" name="Shape 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6257925" y="2247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6257925" y="2247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6257925" y="2247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5857875" y="2247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585787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585787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6257925" y="1295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6257925" y="1295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585787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585787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6257925" y="2362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585787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6257925" y="2362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585787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585787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6257925" y="1600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6257925" y="1600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6" name="Shape 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7" name="Shape 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8" name="Shape 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90" name="Shape 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6" name="Shape 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78</xdr:row>
      <xdr:rowOff>0</xdr:rowOff>
    </xdr:from>
    <xdr:ext cx="76200" cy="1714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585787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38" name="Shape 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39" name="Shape 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0" name="Shape 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1" name="Shape 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2" name="Shape 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3" name="Shape 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4" name="Shape 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6" name="Shape 4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7" name="Shape 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8" name="Shape 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9" name="Shape 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0" name="Shape 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1" name="Shape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2" name="Shape 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7" name="Shape 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8" name="Shape 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9" name="Shape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0" name="Shape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1" name="Shape 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2" name="Shape 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3" name="Shape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64" name="Shape 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65" name="Shape 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66" name="Shape 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67" name="Shape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68" name="Shape 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69" name="Shape 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70" name="Shape 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71" name="Shape 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72" name="Shape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73" name="Shape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74" name="Shape 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75" name="Shape 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76" name="Shape 4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77" name="Shape 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78" name="Shape 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79" name="Shape 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0" name="Shape 4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1" name="Shape 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2" name="Shape 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3" name="Shape 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4" name="Shape 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5" name="Shape 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6" name="Shape 4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7" name="Shape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8" name="Shape 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89" name="Shape 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0" name="Shape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1" name="Shape 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2" name="Shape 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3" name="Shape 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4" name="Shape 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595" name="Shape 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96" name="Shape 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97" name="Shape 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598" name="Shape 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599" name="Shape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600" name="Shape 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601" name="Shape 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28" name="Shape 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29" name="Shape 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0" name="Shape 4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1" name="Shape 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2" name="Shape 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3" name="Shape 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4" name="Shape 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5" name="Shape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6" name="Shape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8" name="Shape 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9" name="Shape 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0" name="Shape 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1" name="Shape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2" name="Shape 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3" name="Shape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4" name="Shape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5" name="Shape 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6" name="Shape 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7" name="Shape 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8" name="Shape 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9" name="Shape 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0" name="Shape 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1" name="Shape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2" name="Shape 4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3" name="Shape 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78</xdr:row>
      <xdr:rowOff>0</xdr:rowOff>
    </xdr:from>
    <xdr:ext cx="76200" cy="171450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585787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6257925" y="2971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6257925" y="2971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6257925" y="1371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585787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6257925" y="1371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55" name="Shape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56" name="Shape 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57" name="Shape 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58" name="Shape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59" name="Shape 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60" name="Shape 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762" name="Shape 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763" name="Shape 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764" name="Shape 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765" name="Shape 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66" name="Shape 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67" name="Shape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68" name="Shape 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69" name="Shape 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0" name="Shape 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1" name="Shape 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2" name="Shape 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3" name="Shape 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4" name="Shape 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5" name="Shape 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6" name="Shape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7" name="Shape 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8" name="Shape 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79" name="Shape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780" name="Shape 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1" name="Shape 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2" name="Shape 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3" name="Shape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4" name="Shape 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86" name="Shape 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87" name="Shape 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8" name="Shape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89" name="Shape 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790" name="Shape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791" name="Shape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792" name="Shape 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793" name="Shape 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4" name="Shape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5" name="Shape 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6" name="Shape 4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7" name="Shape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8" name="Shape 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799" name="Shape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0" name="Shape 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1" name="Shape 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2" name="Shape 4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3" name="Shape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4" name="Shape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5" name="Shape 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6" name="Shape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7" name="Shape 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8" name="Shape 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09" name="Shape 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10" name="Shape 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11" name="Shape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812" name="Shape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813" name="Shape 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814" name="Shape 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815" name="Shape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16" name="Shape 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17" name="Shape 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818" name="Shape 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45" name="Shape 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46" name="Shape 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47" name="Shape 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8" name="Shape 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49" name="Shape 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50" name="Shape 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51" name="Shape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52" name="Shape 4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54" name="Shape 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55" name="Shape 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56" name="Shape 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58" name="Shape 4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59" name="Shape 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0" name="Shape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6" name="Shape 4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7" name="Shape 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8" name="Shape 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70" name="Shape 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585787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585787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099" name="Shape 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00" name="Shape 4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01" name="Shape 4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02" name="Shape 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03" name="Shape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04" name="Shape 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05" name="Shape 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06" name="Shape 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07" name="Shape 4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08" name="Shape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09" name="Shape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0" name="Shape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1" name="Shape 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2" name="Shape 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3" name="Shape 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4" name="Shape 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5" name="Shape 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6" name="Shape 4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7" name="Shape 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8" name="Shape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19" name="Shape 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0" name="Shape 4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1" name="Shape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2" name="Shape 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3" name="Shape 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4" name="Shape 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25" name="Shape 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26" name="Shape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27" name="Shape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8" name="Shape 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30" name="Shape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31" name="Shape 4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32" name="Shape 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33" name="Shape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34" name="Shape 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35" name="Shape 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36" name="Shape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37" name="Shape 4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38" name="Shape 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39" name="Shape 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0" name="Shape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2" name="Shape 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3" name="Shape 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4" name="Shape 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5" name="Shape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6" name="Shape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7" name="Shape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8" name="Shape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49" name="Shape 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50" name="Shape 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585787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585787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585787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6257925" y="800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6257925" y="800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6257925" y="800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5857875" y="800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6257925" y="838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6257925" y="838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6257925" y="838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2" name="Shape 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3" name="Shape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4" name="Shape 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55" name="Shape 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56" name="Shape 4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7" name="Shape 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8" name="Shape 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9" name="Shape 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60" name="Shape 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61" name="Shape 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62" name="Shape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3" name="Shape 4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4" name="Shape 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5" name="Shape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6" name="Shape 4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7" name="Shape 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8" name="Shape 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9" name="Shape 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0" name="Shape 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1" name="Shape 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2" name="Shape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3" name="Shape 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4" name="Shape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5" name="Shape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6" name="Shape 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7" name="Shape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78" name="Shape 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79" name="Shape 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0" name="Shape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1" name="Shape 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2" name="Shape 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83" name="Shape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84" name="Shape 4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5" name="Shape 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6" name="Shape 4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7" name="Shape 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88" name="Shape 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89" name="Shape 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90" name="Shape 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1" name="Shape 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2" name="Shape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3" name="Shape 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4" name="Shape 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5" name="Shape 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6" name="Shape 4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7" name="Shape 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8" name="Shape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9" name="Shape 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5" name="Shape 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6" name="Shape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7" name="Shape 4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8" name="Shape 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1" name="Shape 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6257925" y="1676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625792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5857875" y="2095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6257925" y="266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625792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5857875" y="838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6257925" y="876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585787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6257925" y="266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4" name="Shape 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5" name="Shape 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76" name="Shape 4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8" name="Shape 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1" name="Shape 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2" name="Shape 4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6" name="Shape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7" name="Shape 4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8" name="Shape 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6" name="Shape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1" name="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3" name="Shape 4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4" name="Shape 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8" name="Shape 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585787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6257925" y="1866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6257925" y="1866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625792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5857875" y="2133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585787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585787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6257925" y="1143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6257925" y="1143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585787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585787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6257925" y="1409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6257925" y="1409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585787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585787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6257925" y="1447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6257925" y="1447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585787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6257925" y="1714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6257925" y="1714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2" name="Shape 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8" name="Shape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9" name="Shape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2" name="Shape 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3" name="Shape 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4" name="Shape 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0" name="Shape 4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1" name="Shape 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2" name="Shape 4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4" name="Shape 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5" name="Shape 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6" name="Shape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8" name="Shape 4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9" name="Shape 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0" name="Shape 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2" name="Shape 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9" name="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585787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6257925" y="1905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1" name="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6257925" y="1905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625792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5857875" y="2400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625792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5857875" y="876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6257925" y="914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4" name="Shape 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5" name="Shape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6" name="Shape 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87" name="Shape 4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88" name="Shape 4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9" name="Shape 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90" name="Shape 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91" name="Shape 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2" name="Shape 4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4" name="Shape 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5" name="Shape 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6" name="Shape 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2" name="Shape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3" name="Shape 4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4" name="Shape 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6" name="Shape 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7" name="Shape 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8" name="Shape 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4" name="Shape 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16" name="Shape 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7" name="Shape 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8" name="Shape 4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20" name="Shape 4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21" name="Shape 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22" name="Shape 4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4" name="Shape 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5" name="Shape 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6" name="Shape 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8" name="Shape 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9" name="Shape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0" name="Shape 4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2" name="Shape 4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7" name="Shape 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8" name="Shape 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0" name="Shape 4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41" name="Shape 4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2" name="Shape 4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4" name="Shape 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8" name="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9" name="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0" name="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1" name="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2" name="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3" name="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4" name="Shape 4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5" name="Shape 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6" name="Shap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77" name="Shape 4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78" name="Shape 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9" name="Shape 4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80" name="Shape 4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81" name="Shape 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2" name="Shape 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3" name="Shape 4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4" name="Shape 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5" name="Shape 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6" name="Shape 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7" name="Shape 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8" name="Shape 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9" name="Shape 4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0" name="Shape 4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1" name="Shape 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2" name="Shape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3" name="Shape 4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4" name="Shape 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5" name="Shape 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6" name="Shape 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7" name="Shape 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8" name="Shape 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9" name="Shape 4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0" name="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1" name="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2" name="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03" name="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04" name="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5" name="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6" name="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7" name="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09" name="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10" name="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1" name="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2" name="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3" name="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4" name="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5" name="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6" name="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7" name="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8" name="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9" name="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0" name="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1" name="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2" name="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3" name="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4" name="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5" name="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6" name="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7" name="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8" name="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3129" name="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585787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130" name="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585787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132" name="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133" name="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6257925" y="2552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134" name="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135" name="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136" name="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6257925" y="2552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7" name="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9" name="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3140" name="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585787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3141" name="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585787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2" name="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3" name="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4" name="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6" name="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7" name="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8" name="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9" name="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6257925" y="457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0" name="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2" name="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3" name="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4" name="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6" name="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0" name="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625792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3168" name="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5857875" y="914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6257925" y="990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3172" name="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6257925" y="990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585787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3" name="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4" name="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6" name="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7" name="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8" name="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9" name="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0" name="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1" name="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2" name="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3" name="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4" name="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5" name="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6" name="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7" name="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9" name="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200" name="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6257925" y="457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1" name="Shape 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2" name="Shape 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3" name="Shape 4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04" name="Shape 4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05" name="Shape 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6" name="Shape 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7" name="Shape 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8" name="Shape 4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09" name="Shape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10" name="Shape 4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11" name="Shape 4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2" name="Shape 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3" name="Shape 4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4" name="Shape 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5" name="Shape 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6" name="Shape 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7" name="Shape 4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8" name="Shape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9" name="Shape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1" name="Shape 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2" name="Shape 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3" name="Shape 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4" name="Shape 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5" name="Shape 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6" name="Shape 4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7" name="Shape 4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8" name="Shape 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9" name="Shape 4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0" name="Shape 4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1" name="Shape 4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3" name="Shape 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4" name="Shape 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5" name="Shape 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6" name="Shape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7" name="Shape 4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8" name="Shape 4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9" name="Shape 4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0" name="Shape 4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1" name="Shape 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2" name="Shape 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3" name="Shape 4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4" name="Shape 4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5" name="Shape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6" name="Shape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7" name="Shape 4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8" name="Shape 4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9" name="Shape 4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0" name="Shape 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1" name="Shape 4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2" name="Shape 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3" name="Shape 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4" name="Shape 4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5" name="Shape 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7" name="Shape 4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58" name="Shape 4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585787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59" name="Shape 4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60" name="Shape 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61" name="Shape 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6257925" y="2019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2" name="Shape 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3" name="Shape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4" name="Shape 4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6257925" y="2019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5" name="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6" name="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7" name="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8" name="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9" name="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70" name="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71" name="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72" name="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3" name="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4" name="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5" name="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6" name="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8" name="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9" name="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90" name="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1" name="Shape 4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2" name="Shape 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3" name="Shape 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94" name="Shape 4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95" name="Shape 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6" name="Shape 4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7" name="Shape 4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8" name="Shape 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99" name="Shape 4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00" name="Shape 4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01" name="Shape 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2" name="Shape 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3" name="Shape 4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4" name="Shape 4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5" name="Shape 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6" name="Shape 4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7" name="Shape 4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8" name="Shape 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9" name="Shape 4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0" name="Shape 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1" name="Shape 4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2" name="Shape 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3" name="Shape 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4" name="Shape 4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5" name="Shape 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6" name="Shape 4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0" name="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1" name="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2" name="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3" name="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4" name="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5" name="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7" name="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8" name="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0" name="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4" name="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5" name="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6" name="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7" name="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8" name="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40" name="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41" name="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42" name="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4" name="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346" name="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47" name="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585787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8" name="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9" name="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1" name="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3" name="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585787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7" name="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6257925" y="1257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8" name="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60" name="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6257925" y="1257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61" name="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585787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2" name="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3" name="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4" name="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5" name="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6" name="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585787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9" name="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70" name="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71" name="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6257925" y="1524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2" name="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3" name="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4" name="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6257925" y="1524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3375" name="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585787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76" name="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77" name="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78" name="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81" name="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585787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84" name="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385" name="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6257925" y="2857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89" name="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3" name="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7" name="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0" name="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1" name="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2" name="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5" name="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9" name="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1" name="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2" name="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3" name="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4" name="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7" name="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21" name="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5" name="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9" name="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4" name="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5" name="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6" name="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7" name="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8" name="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1" name="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2" name="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3" name="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45" name="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7" name="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8" name="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49" name="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50" name="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6257925" y="2286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4" name="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5" name="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6" name="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7" name="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8" name="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9" name="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0" name="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1" name="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2" name="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3" name="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4" name="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585787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5" name="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6" name="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7" name="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8" name="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9" name="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0" name="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1" name="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2" name="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3" name="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4" name="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5" name="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6" name="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7" name="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8" name="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9" name="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90" name="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91" name="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6257925" y="2286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493" name="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585787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7" name="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8" name="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9" name="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500" name="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585787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1" name="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2" name="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3" name="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6257925" y="1562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4" name="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5" name="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6" name="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6257925" y="1562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7" name="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8" name="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9" name="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0" name="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1" name="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2" name="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3" name="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4" name="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5" name="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6" name="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7" name="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8" name="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9" name="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0" name="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1" name="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2" name="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3" name="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5" name="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9" name="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3" name="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4" name="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5" name="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36" name="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37" name="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8" name="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9" name="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40" name="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585787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41" name="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42" name="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43" name="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6257925" y="1828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4" name="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5" name="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6" name="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7" name="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8" name="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9" name="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0" name="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1" name="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2" name="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3" name="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4" name="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5" name="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6" name="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7" name="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8" name="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6257925" y="1828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59" name="Shape 4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0" name="Shape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1" name="Shape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2" name="Shape 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3" name="Shape 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4" name="Shape 4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5" name="Shape 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6" name="Shape 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7" name="Shape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8" name="Shape 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9" name="Shape 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0" name="Shape 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1" name="Shape 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2" name="Shape 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3" name="Shape 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4" name="Shape 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5" name="Shape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6" name="Shape 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7" name="Shape 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8" name="Shape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9" name="Shape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0" name="Shape 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1" name="Shape 4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2" name="Shape 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3" name="Shape 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4" name="Shape 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5" name="Shape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6" name="Shape 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7" name="Shape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8" name="Shape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9" name="Shape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90" name="Shape 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91" name="Shape 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92" name="Shape 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3" name="Shape 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4" name="Shape 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5" name="Shape 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6" name="Shape 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7" name="Shape 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8" name="Shape 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9" name="Shape 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0" name="Shape 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1" name="Shape 4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2" name="Shape 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3" name="Shape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4" name="Shape 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5" name="Shape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6" name="Shape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7" name="Shape 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8" name="Shape 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9" name="Shape 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0" name="Shape 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1" name="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2" name="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3" name="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4" name="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5" name="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6" name="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7" name="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8" name="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585787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19" name="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20" name="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21" name="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6257925" y="1981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2" name="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3" name="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4" name="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5" name="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6" name="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7" name="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8" name="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9" name="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0" name="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1" name="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2" name="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3" name="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4" name="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5" name="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6" name="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6257925" y="1981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3637" name="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585787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638" name="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639" name="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640" name="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3641" name="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642" name="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643" name="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644" name="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45" name="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46" name="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47" name="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8" name="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9" name="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0" name="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651" name="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652" name="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3" name="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4" name="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5" name="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6" name="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7" name="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8" name="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9" name="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60" name="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1" name="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2" name="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3" name="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4" name="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5" name="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6" name="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7" name="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8" name="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9" name="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0" name="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1" name="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2" name="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3" name="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4" name="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5" name="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6" name="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7" name="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8" name="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625792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679" name="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5857875" y="1676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80" name="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81" name="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82" name="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6257925" y="1752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3" name="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4" name="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5" name="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6" name="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7" name="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8" name="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89" name="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0" name="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1" name="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2" name="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3" name="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4" name="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5" name="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6" name="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7" name="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8" name="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9" name="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0" name="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1" name="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2" name="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3" name="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4" name="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5" name="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6" name="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7" name="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8" name="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9" name="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10" name="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11" name="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2" name="Shape 4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3" name="Shape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4" name="Shape 4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15" name="Shape 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16" name="Shape 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7" name="Shape 4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8" name="Shape 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9" name="Shape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20" name="Shape 4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21" name="Shape 4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22" name="Shape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3" name="Shape 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4" name="Shape 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5" name="Shape 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6" name="Shape 4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7" name="Shape 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8" name="Shape 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9" name="Shape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0" name="Shape 4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1" name="Shape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2" name="Shape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3" name="Shape 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4" name="Shape 4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5" name="Shape 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6" name="Shape 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7" name="Shape 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38" name="Shape 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39" name="Shap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0" name="Shape 4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1" name="Shape 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2" name="Shape 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43" name="Shape 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44" name="Shape 4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5" name="Shape 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6" name="Shape 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47" name="Shape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48" name="Shape 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49" name="Shape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50" name="Shape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1" name="Shape 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2" name="Shape 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3" name="Shape 4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4" name="Shape 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5" name="Shape 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6" name="Shape 4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7" name="Shape 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8" name="Shape 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59" name="Shape 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0" name="Shape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1" name="Shape 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2" name="Shape 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3" name="Shape 4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4" name="Shape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5" name="Shape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6" name="Shape 4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7" name="Shape 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68" name="Shape 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769" name="Shape 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585787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70" name="Shape 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71" name="Shape 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772" name="Shape 4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6257925" y="27432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73" name="Shape 4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74" name="Shape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775" name="Shape 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6257925" y="27432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76" name="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77" name="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78" name="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79" name="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0" name="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81" name="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82" name="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783" name="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84" name="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85" name="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786" name="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7" name="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0" name="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3" name="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6" name="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800" name="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801" name="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2" name="Shape 4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3" name="Shape 4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4" name="Shape 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5" name="Shape 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6" name="Shape 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7" name="Shape 4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8" name="Shape 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9" name="Shape 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10" name="Shape 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11" name="Shape 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12" name="Shape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3" name="Shape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4" name="Shape 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5" name="Shape 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6" name="Shape 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7" name="Shape 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8" name="Shape 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9" name="Shape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0" name="Shape 4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1" name="Shape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2" name="Shape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3" name="Shape 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4" name="Shape 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5" name="Shape 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6" name="Shape 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7" name="Shape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28" name="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29" name="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0" name="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1" name="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2" name="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3" name="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4" name="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5" name="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6" name="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7" name="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8" name="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9" name="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0" name="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1" name="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2" name="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3" name="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4" name="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5" name="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6" name="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7" name="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8" name="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9" name="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0" name="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1" name="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2" name="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3" name="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54" name="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55" name="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56" name="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625792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3857" name="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5857875" y="2857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3858" name="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585787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859" name="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860" name="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3861" name="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6257925" y="2933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862" name="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863" name="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864" name="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6257925" y="2933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5" name="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6" name="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7" name="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868" name="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869" name="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585787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0" name="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1" name="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5" name="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6" name="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7" name="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6257925" y="1333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8" name="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9" name="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0" name="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1" name="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2" name="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3" name="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4" name="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5" name="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6" name="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7" name="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8" name="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9" name="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90" name="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91" name="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92" name="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3" name="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4" name="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5" name="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625792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896" name="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5857875" y="1752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7" name="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8" name="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9" name="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6257925" y="1790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900" name="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901" name="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902" name="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6257925" y="1790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3" name="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4" name="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5" name="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6" name="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7" name="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8" name="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9" name="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10" name="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585787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1" name="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2" name="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3" name="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4" name="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5" name="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6" name="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7" name="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8" name="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9" name="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0" name="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1" name="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2" name="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3" name="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4" name="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5" name="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6" name="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7" name="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8" name="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6257925" y="1333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29" name="Shape 4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30" name="Shape 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31" name="Shape 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32" name="Shape 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33" name="Shape 4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34" name="Shape 4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35" name="Shape 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36" name="Shape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937" name="Shape 4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938" name="Shape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939" name="Shape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0" name="Shape 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1" name="Shape 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2" name="Shape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3" name="Shape 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4" name="Shape 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5" name="Shape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6" name="Shape 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7" name="Shape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8" name="Shape 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49" name="Shape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50" name="Shape 4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51" name="Shape 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52" name="Shape 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53" name="Shape 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54" name="Shape 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55" name="Shape 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56" name="Shape 4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57" name="Shape 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58" name="Shape 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59" name="Shape 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60" name="Shape 4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61" name="Shape 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62" name="Shape 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63" name="Shape 4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64" name="Shape 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65" name="Shape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66" name="Shape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67" name="Shape 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68" name="Shape 4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69" name="Shape 4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0" name="Shape 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1" name="Shape 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2" name="Shape 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3" name="Shape 4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4" name="Shape 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5" name="Shape 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6" name="Shape 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7" name="Shape 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8" name="Shape 4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79" name="Shape 4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0" name="Shape 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1" name="Shape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2" name="Shape 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3" name="Shape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4" name="Shape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85" name="Shape 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986" name="Shape 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87" name="Shape 4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88" name="Shape 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989" name="Shape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90" name="Shape 4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91" name="Shape 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992" name="Shape 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93" name="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94" name="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95" name="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96" name="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997" name="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98" name="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999" name="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00" name="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01" name="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02" name="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03" name="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4" name="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5" name="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6" name="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7" name="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8" name="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09" name="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0" name="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1" name="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2" name="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3" name="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4" name="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5" name="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6" name="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7" name="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18" name="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19" name="Shape 4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20" name="Shape 4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21" name="Shape 4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22" name="Shape 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23" name="Shape 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24" name="Shape 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25" name="Shape 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26" name="Shape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27" name="Shape 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28" name="Shape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29" name="Shape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0" name="Shape 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1" name="Shape 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2" name="Shape 4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3" name="Shape 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4" name="Shape 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5" name="Shape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6" name="Shape 4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7" name="Shape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8" name="Shape 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39" name="Shape 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0" name="Shape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1" name="Shape 4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2" name="Shape 4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3" name="Shape 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4" name="Shape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45" name="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46" name="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47" name="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8" name="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49" name="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50" name="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51" name="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4052" name="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585787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53" name="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54" name="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4055" name="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6257925" y="2590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56" name="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57" name="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58" name="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59" name="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0" name="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1" name="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2" name="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3" name="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4" name="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5" name="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6" name="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7" name="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8" name="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69" name="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4070" name="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6257925" y="2590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071" name="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072" name="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073" name="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074" name="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075" name="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6" name="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7" name="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8" name="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79" name="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0" name="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1" name="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082" name="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585787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3" name="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4" name="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5" name="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6257925" y="1943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6" name="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7" name="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8" name="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6257925" y="1943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089" name="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585787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0" name="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1" name="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2" name="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3" name="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4" name="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5" name="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096" name="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585787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7" name="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8" name="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9" name="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6257925" y="2171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100" name="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101" name="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102" name="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6257925" y="2171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03" name="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04" name="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05" name="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06" name="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07" name="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08" name="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09" name="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10" name="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11" name="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12" name="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13" name="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4" name="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5" name="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6" name="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7" name="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8" name="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19" name="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0" name="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1" name="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2" name="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3" name="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4" name="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5" name="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6" name="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7" name="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28" name="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29" name="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30" name="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31" name="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32" name="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33" name="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34" name="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35" name="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36" name="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37" name="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38" name="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39" name="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0" name="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1" name="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2" name="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3" name="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4" name="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5" name="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6" name="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7" name="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8" name="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49" name="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0" name="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1" name="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2" name="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3" name="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4" name="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55" name="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56" name="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57" name="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8" name="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59" name="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60" name="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61" name="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62" name="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63" name="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64" name="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4165" name="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6257925" y="2895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66" name="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67" name="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68" name="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69" name="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0" name="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1" name="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2" name="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3" name="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4" name="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5" name="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6" name="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7" name="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8" name="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79" name="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80" name="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1" name="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2" name="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3" name="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84" name="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85" name="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6" name="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7" name="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4188" name="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585787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89" name="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0" name="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1" name="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2" name="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3" name="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4" name="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5" name="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6" name="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7" name="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8" name="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199" name="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0" name="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1" name="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2" name="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3" name="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4" name="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5" name="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4206" name="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6257925" y="2895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207" name="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08" name="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09" name="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0" name="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1" name="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2" name="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3" name="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214" name="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585787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5" name="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6" name="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7" name="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6257925" y="2209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8" name="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9" name="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20" name="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6257925" y="2209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1" name="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2" name="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3" name="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24" name="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25" name="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6" name="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7" name="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8" name="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585787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29" name="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30" name="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31" name="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6257925" y="2438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2" name="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3" name="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4" name="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5" name="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6" name="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7" name="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8" name="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9" name="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0" name="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1" name="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2" name="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3" name="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4" name="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5" name="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6" name="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6257925" y="2438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47" name="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48" name="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49" name="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50" name="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51" name="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52" name="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53" name="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4254" name="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585787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55" name="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56" name="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4257" name="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6257925" y="25146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58" name="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59" name="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0" name="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1" name="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2" name="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3" name="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4" name="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5" name="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6" name="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7" name="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8" name="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69" name="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70" name="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71" name="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4272" name="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6257925" y="25146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73" name="Shape 4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74" name="Shape 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75" name="Shape 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76" name="Shape 4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77" name="Shape 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78" name="Shape 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79" name="Shape 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80" name="Shape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281" name="Shape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282" name="Shape 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283" name="Shape 4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4" name="Shape 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5" name="Shape 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6" name="Shape 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7" name="Shape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8" name="Shape 4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89" name="Shape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0" name="Shape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1" name="Shape 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2" name="Shape 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3" name="Shape 4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4" name="Shape 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5" name="Shape 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6" name="Shape 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7" name="Shape 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298" name="Shape 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299" name="Shape 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00" name="Shape 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01" name="Shape 4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02" name="Shape 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03" name="Shape 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04" name="Shape 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05" name="Shape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06" name="Shape 4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07" name="Shape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08" name="Shape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09" name="Shape 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0" name="Shape 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1" name="Shape 4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2" name="Shape 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3" name="Shape 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4" name="Shape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5" name="Shape 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6" name="Shape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7" name="Shape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8" name="Shape 4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19" name="Shape 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0" name="Shape 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1" name="Shape 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2" name="Shape 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3" name="Shape 4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4" name="Shape 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25" name="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26" name="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27" name="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8" name="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29" name="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30" name="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31" name="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4332" name="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585787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33" name="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34" name="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4335" name="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6257925" y="26670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36" name="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37" name="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38" name="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39" name="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0" name="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1" name="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2" name="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3" name="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4" name="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5" name="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6" name="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7" name="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8" name="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49" name="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4350" name="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6257925" y="26670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76200" cy="171450"/>
    <xdr:sp macro="" textlink="">
      <xdr:nvSpPr>
        <xdr:cNvPr id="4351" name="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585787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76200" cy="171450"/>
    <xdr:sp macro="" textlink="">
      <xdr:nvSpPr>
        <xdr:cNvPr id="4352" name="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585787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53" name="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54" name="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55" name="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56" name="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57" name="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58" name="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76200" cy="171450"/>
    <xdr:sp macro="" textlink="">
      <xdr:nvSpPr>
        <xdr:cNvPr id="4359" name="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585787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76200" cy="171450"/>
    <xdr:sp macro="" textlink="">
      <xdr:nvSpPr>
        <xdr:cNvPr id="4360" name="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585787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61" name="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62" name="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66675" cy="161925"/>
    <xdr:sp macro="" textlink="">
      <xdr:nvSpPr>
        <xdr:cNvPr id="4363" name="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6257925" y="10287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64" name="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65" name="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27</xdr:row>
      <xdr:rowOff>0</xdr:rowOff>
    </xdr:from>
    <xdr:ext cx="76200" cy="171450"/>
    <xdr:sp macro="" textlink="">
      <xdr:nvSpPr>
        <xdr:cNvPr id="4366" name="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6257925" y="10287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4367" name="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585787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4368" name="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585787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69" name="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70" name="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71" name="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72" name="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73" name="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74" name="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4375" name="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585787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76200" cy="171450"/>
    <xdr:sp macro="" textlink="">
      <xdr:nvSpPr>
        <xdr:cNvPr id="4376" name="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585787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77" name="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78" name="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66675" cy="161925"/>
    <xdr:sp macro="" textlink="">
      <xdr:nvSpPr>
        <xdr:cNvPr id="4379" name="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6257925" y="10668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80" name="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81" name="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28</xdr:row>
      <xdr:rowOff>0</xdr:rowOff>
    </xdr:from>
    <xdr:ext cx="76200" cy="171450"/>
    <xdr:sp macro="" textlink="">
      <xdr:nvSpPr>
        <xdr:cNvPr id="4382" name="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6257925" y="10668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383" name="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585787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384" name="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585787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85" name="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86" name="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87" name="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88" name="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89" name="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90" name="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391" name="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585787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76200" cy="171450"/>
    <xdr:sp macro="" textlink="">
      <xdr:nvSpPr>
        <xdr:cNvPr id="4392" name="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585787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93" name="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94" name="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66675" cy="161925"/>
    <xdr:sp macro="" textlink="">
      <xdr:nvSpPr>
        <xdr:cNvPr id="4395" name="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6257925" y="1104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96" name="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97" name="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29</xdr:row>
      <xdr:rowOff>0</xdr:rowOff>
    </xdr:from>
    <xdr:ext cx="76200" cy="171450"/>
    <xdr:sp macro="" textlink="">
      <xdr:nvSpPr>
        <xdr:cNvPr id="4398" name="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6257925" y="1104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399" name="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400" name="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01" name="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02" name="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03" name="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4" name="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5" name="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6" name="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7" name="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8" name="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09" name="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410" name="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411" name="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412" name="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13" name="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14" name="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4415" name="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6257925" y="952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16" name="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17" name="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18" name="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19" name="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20" name="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4421" name="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625792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4422" name="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5857875" y="952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23" name="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24" name="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25" name="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26" name="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27" name="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28" name="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29" name="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30" name="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31" name="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32" name="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33" name="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4" name="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5" name="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6" name="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7" name="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8" name="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39" name="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0" name="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1" name="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2" name="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3" name="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4" name="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5" name="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6" name="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7" name="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48" name="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49" name="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50" name="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51" name="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52" name="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53" name="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54" name="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55" name="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56" name="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57" name="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58" name="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59" name="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0" name="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1" name="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2" name="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3" name="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4" name="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5" name="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6" name="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7" name="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8" name="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69" name="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0" name="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1" name="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2" name="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3" name="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4" name="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75" name="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76" name="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77" name="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8" name="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79" name="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80" name="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81" name="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482" name="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83" name="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84" name="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66675" cy="161925"/>
    <xdr:sp macro="" textlink="">
      <xdr:nvSpPr>
        <xdr:cNvPr id="4485" name="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6257925" y="3429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86" name="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87" name="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88" name="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89" name="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0" name="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1" name="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2" name="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3" name="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4" name="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5" name="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6" name="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7" name="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8" name="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499" name="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00" name="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1" name="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2" name="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3" name="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04" name="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05" name="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6" name="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7" name="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9</xdr:row>
      <xdr:rowOff>0</xdr:rowOff>
    </xdr:from>
    <xdr:ext cx="76200" cy="171450"/>
    <xdr:sp macro="" textlink="">
      <xdr:nvSpPr>
        <xdr:cNvPr id="4508" name="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585787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09" name="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0" name="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1" name="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2" name="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3" name="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4" name="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5" name="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6" name="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7" name="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8" name="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19" name="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0" name="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1" name="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2" name="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3" name="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4" name="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5" name="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9</xdr:row>
      <xdr:rowOff>0</xdr:rowOff>
    </xdr:from>
    <xdr:ext cx="76200" cy="171450"/>
    <xdr:sp macro="" textlink="">
      <xdr:nvSpPr>
        <xdr:cNvPr id="4526" name="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6257925" y="3429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27" name="Shape 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28" name="Shape 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29" name="Shape 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30" name="Shape 4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31" name="Shape 4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32" name="Shape 4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33" name="Shape 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34" name="Shape 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35" name="Shape 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36" name="Shape 4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37" name="Shape 4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38" name="Shape 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39" name="Shape 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0" name="Shape 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1" name="Shape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2" name="Shape 4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3" name="Shape 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4" name="Shape 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5" name="Shape 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6" name="Shape 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7" name="Shape 4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8" name="Shape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49" name="Shape 4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50" name="Shape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51" name="Shape 4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52" name="Shape 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53" name="Shape 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54" name="Shape 4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55" name="Shape 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56" name="Shape 4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57" name="Shape 4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58" name="Shape 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59" name="Shape 4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60" name="Shape 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61" name="Shape 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62" name="Shape 4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63" name="Shape 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4" name="Shape 4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5" name="Shape 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6" name="Shape 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7" name="Shape 4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8" name="Shape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69" name="Shape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0" name="Shape 4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1" name="Shape 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2" name="Shape 4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3" name="Shape 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4" name="Shape 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5" name="Shape 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6" name="Shape 4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7" name="Shape 4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78" name="Shape 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79" name="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80" name="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81" name="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82" name="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83" name="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84" name="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85" name="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586" name="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87" name="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88" name="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589" name="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0" name="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1" name="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2" name="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3" name="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4" name="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5" name="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6" name="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7" name="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8" name="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599" name="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600" name="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601" name="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602" name="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603" name="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604" name="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05" name="Shape 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06" name="Shape 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07" name="Shape 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08" name="Shape 4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09" name="Shape 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10" name="Shape 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11" name="Shape 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12" name="Shape 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13" name="Shape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14" name="Shape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15" name="Shape 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16" name="Shape 4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17" name="Shape 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18" name="Shape 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19" name="Shape 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0" name="Shape 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1" name="Shape 4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2" name="Shape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3" name="Shape 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4" name="Shape 4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5" name="Shape 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6" name="Shape 4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7" name="Shape 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8" name="Shape 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29" name="Shape 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0" name="Shape 4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1" name="Shape 4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2" name="Shape 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3" name="Shape 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4" name="Shape 4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35" name="Shape 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36" name="Shape 4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37" name="Shape 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38" name="Shape 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39" name="Shape 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40" name="Shape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41" name="Shape 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42" name="Shape 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43" name="Shape 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44" name="Shape 4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45" name="Shape 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46" name="Shape 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47" name="Shape 4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48" name="Shape 4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49" name="Shape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50" name="Shape 4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51" name="Shape 4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52" name="Shape 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53" name="Shape 4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54" name="Shape 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55" name="Shape 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56" name="Shape 4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57" name="Shape 4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58" name="Shape 4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59" name="Shape 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0" name="Shape 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1" name="Shape 4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2" name="Shape 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3" name="Shape 4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4" name="Shape 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5" name="Shape 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6" name="Shape 4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7" name="Shape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8" name="Shape 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69" name="Shape 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0" name="Shape 4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1" name="Shape 4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2" name="Shape 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3" name="Shape 4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4674" name="Shape 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585787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75" name="Shape 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76" name="Shape 4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4677" name="Shape 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6257925" y="27813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8" name="Shape 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79" name="Shape 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4680" name="Shape 4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6257925" y="27813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1" name="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2" name="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3" name="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84" name="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85" name="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6" name="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7" name="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688" name="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689" name="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690" name="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691" name="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2" name="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3" name="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4" name="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5" name="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6" name="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7" name="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8" name="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699" name="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0" name="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1" name="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2" name="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3" name="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4" name="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5" name="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06" name="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07" name="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08" name="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09" name="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0" name="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1" name="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12" name="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13" name="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14" name="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5" name="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6" name="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7" name="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8" name="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19" name="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0" name="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1" name="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2" name="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3" name="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4" name="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5" name="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6" name="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7" name="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8" name="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29" name="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30" name="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31" name="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32" name="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33" name="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34" name="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35" name="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36" name="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37" name="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38" name="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39" name="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40" name="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41" name="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42" name="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43" name="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4" name="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5" name="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6" name="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7" name="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8" name="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49" name="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0" name="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1" name="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2" name="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3" name="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4" name="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5" name="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6" name="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7" name="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58" name="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59" name="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60" name="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61" name="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62" name="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63" name="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64" name="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65" name="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66" name="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67" name="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68" name="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69" name="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0" name="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1" name="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2" name="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3" name="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4" name="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5" name="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6" name="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7" name="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8" name="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79" name="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0" name="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1" name="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2" name="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3" name="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4" name="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85" name="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86" name="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87" name="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8" name="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89" name="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90" name="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91" name="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792" name="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93" name="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94" name="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795" name="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96" name="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97" name="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98" name="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799" name="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0" name="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1" name="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2" name="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3" name="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4" name="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5" name="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6" name="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7" name="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8" name="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09" name="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10" name="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1" name="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2" name="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3" name="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14" name="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15" name="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6" name="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7" name="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18" name="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19" name="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0" name="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1" name="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2" name="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3" name="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4" name="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5" name="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6" name="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7" name="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8" name="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29" name="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0" name="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1" name="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2" name="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3" name="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4" name="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5" name="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36" name="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37" name="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38" name="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39" name="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40" name="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41" name="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42" name="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43" name="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44" name="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845" name="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846" name="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847" name="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6257925" y="2324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48" name="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49" name="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0" name="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1" name="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2" name="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3" name="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4" name="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5" name="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6" name="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7" name="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8" name="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59" name="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60" name="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61" name="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62" name="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3" name="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4" name="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5" name="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66" name="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67" name="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8" name="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9" name="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70" name="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585787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1" name="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2" name="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3" name="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4" name="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5" name="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6" name="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7" name="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8" name="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79" name="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0" name="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1" name="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2" name="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3" name="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4" name="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5" name="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6" name="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7" name="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8" name="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6257925" y="2324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89" name="Shape 4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0" name="Shape 4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1" name="Shape 4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2" name="Shape 4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3" name="Shape 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894" name="Shape 4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895" name="Shape 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6" name="Shape 4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7" name="Shape 4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898" name="Shape 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899" name="Shape 4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00" name="Shape 4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01" name="Shape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2" name="Shape 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3" name="Shape 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4" name="Shape 4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5" name="Shape 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6" name="Shape 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7" name="Shape 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8" name="Shape 4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09" name="Shape 4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0" name="Shape 4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1" name="Shape 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2" name="Shape 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3" name="Shape 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4" name="Shape 4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5" name="Shape 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6" name="Shape 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7" name="Shape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8" name="Shape 4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19" name="Shape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20" name="Shape 4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21" name="Shape 4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22" name="Shape 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23" name="Shape 4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24" name="Shape 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25" name="Shape 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26" name="Shape 4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27" name="Shape 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28" name="Shape 4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29" name="Shape 4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30" name="Shape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31" name="Shape 4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32" name="Shape 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33" name="Shape 4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34" name="Shape 4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35" name="Shape 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36" name="Shape 4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37" name="Shape 4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38" name="Shape 4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39" name="Shape 4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0" name="Shape 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1" name="Shape 4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2" name="Shape 4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3" name="Shape 4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4" name="Shape 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5" name="Shape 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6" name="Shape 4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7" name="Shape 4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8" name="Shape 4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49" name="Shape 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0" name="Shape 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1" name="Shape 4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2" name="Shape 4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3" name="Shape 4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4" name="Shape 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5" name="Shape 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6" name="Shape 4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57" name="Shape 4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58" name="Shape 4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59" name="Shape 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60" name="Shape 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61" name="Shape 4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62" name="Shape 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63" name="Shape 4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64" name="Shape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65" name="Shape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66" name="Shape 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67" name="Shape 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68" name="Shape 4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69" name="Shape 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70" name="Shape 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71" name="Shape 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72" name="Shape 4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73" name="Shape 4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74" name="Shape 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75" name="Shape 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76" name="Shape 4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77" name="Shape 4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78" name="Shape 4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79" name="Shape 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0" name="Shape 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1" name="Shape 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2" name="Shape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3" name="Shape 4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4" name="Shape 4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5" name="Shape 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6" name="Shape 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7" name="Shape 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8" name="Shape 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89" name="Shape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90" name="Shape 4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1" name="Shape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2" name="Shape 4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3" name="Shape 4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94" name="Shape 4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995" name="Shape 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6" name="Shape 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7" name="Shape 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998" name="Shape 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999" name="Shape 4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5000" name="Shape 4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5001" name="Shape 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2" name="Shape 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3" name="Shape 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4" name="Shape 4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5" name="Shape 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6" name="Shape 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7" name="Shape 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8" name="Shape 4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09" name="Shape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0" name="Shape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1" name="Shape 4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2" name="Shape 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3" name="Shape 4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4" name="Shape 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5" name="Shape 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16" name="Shape 4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17" name="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18" name="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19" name="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20" name="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21" name="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22" name="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23" name="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5024" name="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585787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5025" name="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5026" name="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5027" name="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6257925" y="27051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28" name="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29" name="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0" name="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1" name="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2" name="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3" name="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4" name="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5" name="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6" name="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7" name="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8" name="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39" name="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40" name="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41" name="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5042" name="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6257925" y="27051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3" name="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4" name="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5" name="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46" name="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7" name="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8" name="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49" name="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0" name="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1" name="Shape 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2" name="Shape 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3" name="Shape 4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54" name="Shape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55" name="Shape 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6" name="Shape 4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7" name="Shape 4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58" name="Shape 4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59" name="Shape 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60" name="Shape 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61" name="Shape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2" name="Shape 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3" name="Shape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4" name="Shape 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5" name="Shape 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6" name="Shape 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7" name="Shape 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8" name="Shape 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69" name="Shape 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0" name="Shape 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1" name="Shape 4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2" name="Shape 4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3" name="Shape 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4" name="Shape 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5" name="Shape 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76" name="Shape 4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77" name="Shape 4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78" name="Shape 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79" name="Shape 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80" name="Shape 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81" name="Shape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82" name="Shape 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83" name="Shape 4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084" name="Shape 4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85" name="Shape 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86" name="Shape 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087" name="Shape 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88" name="Shape 4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89" name="Shape 4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0" name="Shape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1" name="Shape 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2" name="Shape 4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3" name="Shape 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4" name="Shape 4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5" name="Shape 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6" name="Shape 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7" name="Shape 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8" name="Shape 4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099" name="Shape 4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00" name="Shape 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01" name="Shape 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02" name="Shape 4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03" name="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04" name="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05" name="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06" name="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07" name="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08" name="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09" name="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10" name="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11" name="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12" name="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13" name="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4" name="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5" name="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6" name="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7" name="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8" name="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19" name="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0" name="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1" name="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2" name="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3" name="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4" name="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5" name="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6" name="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7" name="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28" name="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29" name="Shape 4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30" name="Shape 4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31" name="Shape 4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32" name="Shape 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33" name="Shape 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34" name="Shape 4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35" name="Shape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36" name="Shape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37" name="Shape 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38" name="Shape 4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39" name="Shape 4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0" name="Shape 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1" name="Shape 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2" name="Shape 4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3" name="Shape 4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4" name="Shape 4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5" name="Shape 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6" name="Shape 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7" name="Shape 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8" name="Shape 4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49" name="Shape 4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0" name="Shape 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1" name="Shape 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2" name="Shape 4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3" name="Shape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4" name="Shape 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55" name="Shape 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56" name="Shape 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57" name="Shape 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8" name="Shape 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59" name="Shape 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60" name="Shape 4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61" name="Shape 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62" name="Shape 4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63" name="Shape 4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64" name="Shape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65" name="Shape 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66" name="Shape 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67" name="Shape 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68" name="Shape 4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69" name="Shape 4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0" name="Shape 4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1" name="Shape 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2" name="Shape 4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3" name="Shape 4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4" name="Shape 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5" name="Shape 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6" name="Shape 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7" name="Shape 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8" name="Shape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79" name="Shape 4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80" name="Shape 4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1" name="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2" name="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3" name="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84" name="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85" name="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6" name="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7" name="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188" name="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89" name="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90" name="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191" name="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2" name="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3" name="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4" name="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5" name="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6" name="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7" name="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8" name="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199" name="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0" name="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1" name="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2" name="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3" name="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4" name="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5" name="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06" name="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07" name="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08" name="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09" name="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10" name="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11" name="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12" name="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13" name="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5214" name="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585787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215" name="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216" name="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5217" name="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6257925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18" name="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19" name="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0" name="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1" name="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2" name="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3" name="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4" name="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5" name="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6" name="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7" name="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8" name="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29" name="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30" name="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31" name="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232" name="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6257925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8"/>
  <sheetViews>
    <sheetView tabSelected="1" topLeftCell="A73" zoomScaleNormal="100" zoomScaleSheetLayoutView="24" workbookViewId="0">
      <selection activeCell="I51" sqref="I51"/>
    </sheetView>
  </sheetViews>
  <sheetFormatPr baseColWidth="10" defaultColWidth="11.42578125" defaultRowHeight="15" x14ac:dyDescent="0.25"/>
  <cols>
    <col min="1" max="1" width="4.28515625" style="1" customWidth="1"/>
    <col min="2" max="2" width="21.28515625" style="1" customWidth="1"/>
    <col min="3" max="3" width="21.42578125" style="1" customWidth="1"/>
    <col min="4" max="4" width="14.28515625" style="1" customWidth="1"/>
    <col min="5" max="5" width="26.5703125" style="12" customWidth="1"/>
    <col min="6" max="6" width="37.85546875" style="17" customWidth="1"/>
    <col min="7" max="7" width="16.7109375" style="18" customWidth="1"/>
    <col min="8" max="8" width="20.85546875" style="87" customWidth="1"/>
    <col min="9" max="9" width="17.85546875" style="29" customWidth="1"/>
    <col min="10" max="10" width="23.140625" style="28" customWidth="1"/>
    <col min="11" max="11" width="14.7109375" style="29" customWidth="1"/>
    <col min="12" max="12" width="13.85546875" style="29" customWidth="1"/>
    <col min="13" max="13" width="31.28515625" style="29" customWidth="1"/>
    <col min="14" max="16384" width="11.42578125" style="1"/>
  </cols>
  <sheetData>
    <row r="1" spans="2:13" ht="23.25" x14ac:dyDescent="0.35">
      <c r="E1" s="154" t="s">
        <v>0</v>
      </c>
      <c r="F1" s="154"/>
      <c r="G1" s="154"/>
    </row>
    <row r="2" spans="2:13" ht="23.25" x14ac:dyDescent="0.35">
      <c r="B2" s="2"/>
      <c r="E2" s="154" t="s">
        <v>1</v>
      </c>
      <c r="F2" s="154"/>
      <c r="G2" s="154"/>
    </row>
    <row r="3" spans="2:13" ht="24" thickBot="1" x14ac:dyDescent="0.4">
      <c r="E3" s="3"/>
      <c r="F3" s="19"/>
      <c r="G3" s="26"/>
    </row>
    <row r="4" spans="2:13" s="4" customFormat="1" ht="12.75" x14ac:dyDescent="0.2">
      <c r="B4" s="155" t="s">
        <v>2</v>
      </c>
      <c r="C4" s="156"/>
      <c r="D4" s="156"/>
      <c r="E4" s="156" t="s">
        <v>3</v>
      </c>
      <c r="F4" s="156"/>
      <c r="G4" s="156"/>
      <c r="H4" s="87"/>
      <c r="I4" s="29"/>
      <c r="J4" s="28"/>
      <c r="K4" s="29"/>
      <c r="L4" s="29"/>
      <c r="M4" s="29"/>
    </row>
    <row r="5" spans="2:13" s="4" customFormat="1" ht="12.75" x14ac:dyDescent="0.2">
      <c r="B5" s="5"/>
      <c r="C5" s="6"/>
      <c r="D5" s="183" t="s">
        <v>7</v>
      </c>
      <c r="E5" s="185" t="s">
        <v>8</v>
      </c>
      <c r="F5" s="187" t="s">
        <v>9</v>
      </c>
      <c r="G5" s="189" t="s">
        <v>10</v>
      </c>
      <c r="H5" s="191" t="s">
        <v>15</v>
      </c>
      <c r="I5" s="193" t="s">
        <v>4</v>
      </c>
      <c r="J5" s="193"/>
      <c r="K5" s="193"/>
      <c r="L5" s="193"/>
      <c r="M5" s="181" t="s">
        <v>199</v>
      </c>
    </row>
    <row r="6" spans="2:13" s="4" customFormat="1" ht="26.25" thickBot="1" x14ac:dyDescent="0.25">
      <c r="B6" s="135" t="s">
        <v>5</v>
      </c>
      <c r="C6" s="136" t="s">
        <v>6</v>
      </c>
      <c r="D6" s="184"/>
      <c r="E6" s="186"/>
      <c r="F6" s="188"/>
      <c r="G6" s="190"/>
      <c r="H6" s="192"/>
      <c r="I6" s="108" t="s">
        <v>11</v>
      </c>
      <c r="J6" s="109" t="s">
        <v>12</v>
      </c>
      <c r="K6" s="108" t="s">
        <v>13</v>
      </c>
      <c r="L6" s="108" t="s">
        <v>14</v>
      </c>
      <c r="M6" s="182"/>
    </row>
    <row r="7" spans="2:13" ht="69" customHeight="1" x14ac:dyDescent="0.25">
      <c r="B7" s="137" t="s">
        <v>16</v>
      </c>
      <c r="C7" s="138" t="s">
        <v>17</v>
      </c>
      <c r="D7" s="139">
        <v>0.8</v>
      </c>
      <c r="E7" s="174" t="s">
        <v>18</v>
      </c>
      <c r="F7" s="127" t="s">
        <v>19</v>
      </c>
      <c r="G7" s="25" t="s">
        <v>20</v>
      </c>
      <c r="H7" s="113">
        <v>0.6</v>
      </c>
      <c r="I7" s="114">
        <v>133702</v>
      </c>
      <c r="J7" s="115">
        <v>136165</v>
      </c>
      <c r="K7" s="116">
        <f>+I7/J7</f>
        <v>0.98191165130540159</v>
      </c>
      <c r="L7" s="116">
        <v>1</v>
      </c>
      <c r="M7" s="117"/>
    </row>
    <row r="8" spans="2:13" ht="216.75" customHeight="1" x14ac:dyDescent="0.25">
      <c r="B8" s="140" t="s">
        <v>21</v>
      </c>
      <c r="C8" s="16" t="s">
        <v>22</v>
      </c>
      <c r="D8" s="141">
        <v>0.25</v>
      </c>
      <c r="E8" s="175"/>
      <c r="F8" s="128" t="s">
        <v>23</v>
      </c>
      <c r="G8" s="21" t="s">
        <v>24</v>
      </c>
      <c r="H8" s="88">
        <v>0.8</v>
      </c>
      <c r="I8" s="30">
        <v>6</v>
      </c>
      <c r="J8" s="31">
        <v>7</v>
      </c>
      <c r="K8" s="32">
        <f>+I8/J8</f>
        <v>0.8571428571428571</v>
      </c>
      <c r="L8" s="32">
        <v>1</v>
      </c>
      <c r="M8" s="118"/>
    </row>
    <row r="9" spans="2:13" ht="99" customHeight="1" x14ac:dyDescent="0.25">
      <c r="B9" s="140" t="s">
        <v>16</v>
      </c>
      <c r="C9" s="16" t="s">
        <v>17</v>
      </c>
      <c r="D9" s="141">
        <v>0.8</v>
      </c>
      <c r="E9" s="175"/>
      <c r="F9" s="162" t="s">
        <v>25</v>
      </c>
      <c r="G9" s="21" t="s">
        <v>26</v>
      </c>
      <c r="H9" s="88">
        <v>1</v>
      </c>
      <c r="I9" s="33">
        <v>3</v>
      </c>
      <c r="J9" s="34">
        <v>3</v>
      </c>
      <c r="K9" s="35">
        <f>+I9/J9</f>
        <v>1</v>
      </c>
      <c r="L9" s="36">
        <v>1</v>
      </c>
      <c r="M9" s="118"/>
    </row>
    <row r="10" spans="2:13" ht="90" customHeight="1" x14ac:dyDescent="0.25">
      <c r="B10" s="140"/>
      <c r="C10" s="16"/>
      <c r="D10" s="141"/>
      <c r="E10" s="175"/>
      <c r="F10" s="162"/>
      <c r="G10" s="21"/>
      <c r="H10" s="88">
        <v>1</v>
      </c>
      <c r="I10" s="33">
        <v>10</v>
      </c>
      <c r="J10" s="34">
        <v>10</v>
      </c>
      <c r="K10" s="35">
        <f>+I10/J10</f>
        <v>1</v>
      </c>
      <c r="L10" s="36">
        <v>1</v>
      </c>
      <c r="M10" s="118"/>
    </row>
    <row r="11" spans="2:13" x14ac:dyDescent="0.25">
      <c r="B11" s="158" t="s">
        <v>27</v>
      </c>
      <c r="C11" s="159" t="s">
        <v>28</v>
      </c>
      <c r="D11" s="161">
        <v>0.8</v>
      </c>
      <c r="E11" s="175"/>
      <c r="F11" s="162" t="s">
        <v>29</v>
      </c>
      <c r="G11" s="157" t="s">
        <v>30</v>
      </c>
      <c r="H11" s="89" t="s">
        <v>31</v>
      </c>
      <c r="I11" s="37">
        <v>4904</v>
      </c>
      <c r="J11" s="38">
        <v>1455</v>
      </c>
      <c r="K11" s="39" t="s">
        <v>32</v>
      </c>
      <c r="L11" s="40">
        <v>1</v>
      </c>
      <c r="M11" s="118"/>
    </row>
    <row r="12" spans="2:13" x14ac:dyDescent="0.25">
      <c r="B12" s="158"/>
      <c r="C12" s="159"/>
      <c r="D12" s="161"/>
      <c r="E12" s="175"/>
      <c r="F12" s="162"/>
      <c r="G12" s="157"/>
      <c r="H12" s="89" t="s">
        <v>33</v>
      </c>
      <c r="I12" s="37">
        <v>9518</v>
      </c>
      <c r="J12" s="38">
        <v>2385</v>
      </c>
      <c r="K12" s="39" t="s">
        <v>34</v>
      </c>
      <c r="L12" s="40">
        <v>1</v>
      </c>
      <c r="M12" s="118"/>
    </row>
    <row r="13" spans="2:13" x14ac:dyDescent="0.25">
      <c r="B13" s="158"/>
      <c r="C13" s="159"/>
      <c r="D13" s="161"/>
      <c r="E13" s="175"/>
      <c r="F13" s="162"/>
      <c r="G13" s="157"/>
      <c r="H13" s="89" t="s">
        <v>35</v>
      </c>
      <c r="I13" s="37">
        <v>13218</v>
      </c>
      <c r="J13" s="38">
        <v>2171</v>
      </c>
      <c r="K13" s="41" t="s">
        <v>36</v>
      </c>
      <c r="L13" s="42">
        <v>1</v>
      </c>
      <c r="M13" s="118"/>
    </row>
    <row r="14" spans="2:13" x14ac:dyDescent="0.25">
      <c r="B14" s="158"/>
      <c r="C14" s="159"/>
      <c r="D14" s="161"/>
      <c r="E14" s="175"/>
      <c r="F14" s="162"/>
      <c r="G14" s="157"/>
      <c r="H14" s="89" t="s">
        <v>37</v>
      </c>
      <c r="I14" s="37">
        <v>15198</v>
      </c>
      <c r="J14" s="38">
        <v>3279</v>
      </c>
      <c r="K14" s="41" t="s">
        <v>38</v>
      </c>
      <c r="L14" s="42">
        <v>1</v>
      </c>
      <c r="M14" s="118"/>
    </row>
    <row r="15" spans="2:13" x14ac:dyDescent="0.25">
      <c r="B15" s="158"/>
      <c r="C15" s="159"/>
      <c r="D15" s="161"/>
      <c r="E15" s="175"/>
      <c r="F15" s="162"/>
      <c r="G15" s="157"/>
      <c r="H15" s="89" t="s">
        <v>39</v>
      </c>
      <c r="I15" s="37">
        <v>27837</v>
      </c>
      <c r="J15" s="38">
        <v>8208</v>
      </c>
      <c r="K15" s="41" t="s">
        <v>32</v>
      </c>
      <c r="L15" s="42">
        <v>1</v>
      </c>
      <c r="M15" s="118"/>
    </row>
    <row r="16" spans="2:13" ht="36" x14ac:dyDescent="0.25">
      <c r="B16" s="158" t="s">
        <v>16</v>
      </c>
      <c r="C16" s="159" t="s">
        <v>17</v>
      </c>
      <c r="D16" s="160">
        <v>80</v>
      </c>
      <c r="E16" s="175"/>
      <c r="F16" s="128" t="s">
        <v>40</v>
      </c>
      <c r="G16" s="21" t="s">
        <v>41</v>
      </c>
      <c r="H16" s="90">
        <v>1</v>
      </c>
      <c r="I16" s="33">
        <v>3</v>
      </c>
      <c r="J16" s="34">
        <v>1</v>
      </c>
      <c r="K16" s="43">
        <v>3</v>
      </c>
      <c r="L16" s="44">
        <v>1</v>
      </c>
      <c r="M16" s="118"/>
    </row>
    <row r="17" spans="2:13" ht="31.5" customHeight="1" x14ac:dyDescent="0.25">
      <c r="B17" s="158"/>
      <c r="C17" s="159"/>
      <c r="D17" s="160"/>
      <c r="E17" s="175"/>
      <c r="F17" s="162" t="s">
        <v>42</v>
      </c>
      <c r="G17" s="157" t="s">
        <v>43</v>
      </c>
      <c r="H17" s="91">
        <v>0.09</v>
      </c>
      <c r="I17" s="45">
        <v>8.3000000000000004E-2</v>
      </c>
      <c r="J17" s="46">
        <v>0.09</v>
      </c>
      <c r="K17" s="47">
        <v>0.92</v>
      </c>
      <c r="L17" s="42">
        <v>0.92</v>
      </c>
      <c r="M17" s="118"/>
    </row>
    <row r="18" spans="2:13" ht="24.75" customHeight="1" x14ac:dyDescent="0.25">
      <c r="B18" s="158"/>
      <c r="C18" s="159"/>
      <c r="D18" s="160"/>
      <c r="E18" s="175"/>
      <c r="F18" s="162"/>
      <c r="G18" s="157"/>
      <c r="H18" s="90">
        <v>1</v>
      </c>
      <c r="I18" s="48">
        <v>1</v>
      </c>
      <c r="J18" s="49">
        <v>1</v>
      </c>
      <c r="K18" s="44">
        <v>1</v>
      </c>
      <c r="L18" s="44">
        <v>1</v>
      </c>
      <c r="M18" s="118"/>
    </row>
    <row r="19" spans="2:13" ht="48" x14ac:dyDescent="0.25">
      <c r="B19" s="158"/>
      <c r="C19" s="159"/>
      <c r="D19" s="160"/>
      <c r="E19" s="175"/>
      <c r="F19" s="128" t="s">
        <v>44</v>
      </c>
      <c r="G19" s="21" t="s">
        <v>45</v>
      </c>
      <c r="H19" s="88">
        <v>0.95</v>
      </c>
      <c r="I19" s="33">
        <v>126052</v>
      </c>
      <c r="J19" s="34">
        <v>152414</v>
      </c>
      <c r="K19" s="40">
        <f t="shared" ref="K19:K24" si="0">+I19/J19</f>
        <v>0.8270368863752674</v>
      </c>
      <c r="L19" s="50">
        <f>+K19/H19</f>
        <v>0.87056514355291315</v>
      </c>
      <c r="M19" s="118"/>
    </row>
    <row r="20" spans="2:13" ht="48" x14ac:dyDescent="0.25">
      <c r="B20" s="158"/>
      <c r="C20" s="159"/>
      <c r="D20" s="160"/>
      <c r="E20" s="175"/>
      <c r="F20" s="128" t="s">
        <v>46</v>
      </c>
      <c r="G20" s="21" t="s">
        <v>47</v>
      </c>
      <c r="H20" s="91">
        <v>0.9</v>
      </c>
      <c r="I20" s="51">
        <v>7142</v>
      </c>
      <c r="J20" s="52">
        <v>8113</v>
      </c>
      <c r="K20" s="53">
        <f t="shared" si="0"/>
        <v>0.88031554295574999</v>
      </c>
      <c r="L20" s="53">
        <f>+K20/H20</f>
        <v>0.97812838106194444</v>
      </c>
      <c r="M20" s="118"/>
    </row>
    <row r="21" spans="2:13" ht="96" x14ac:dyDescent="0.25">
      <c r="B21" s="158"/>
      <c r="C21" s="159"/>
      <c r="D21" s="160"/>
      <c r="E21" s="175"/>
      <c r="F21" s="128" t="s">
        <v>48</v>
      </c>
      <c r="G21" s="21" t="s">
        <v>49</v>
      </c>
      <c r="H21" s="89">
        <v>2</v>
      </c>
      <c r="I21" s="51">
        <v>0</v>
      </c>
      <c r="J21" s="52">
        <v>2</v>
      </c>
      <c r="K21" s="54">
        <f t="shared" si="0"/>
        <v>0</v>
      </c>
      <c r="L21" s="54">
        <v>0</v>
      </c>
      <c r="M21" s="118"/>
    </row>
    <row r="22" spans="2:13" ht="39" customHeight="1" x14ac:dyDescent="0.25">
      <c r="B22" s="158"/>
      <c r="C22" s="159"/>
      <c r="D22" s="160"/>
      <c r="E22" s="175"/>
      <c r="F22" s="128" t="s">
        <v>50</v>
      </c>
      <c r="G22" s="21" t="s">
        <v>51</v>
      </c>
      <c r="H22" s="92">
        <v>0.95</v>
      </c>
      <c r="I22" s="51">
        <v>13592</v>
      </c>
      <c r="J22" s="52">
        <v>14169</v>
      </c>
      <c r="K22" s="40">
        <f t="shared" si="0"/>
        <v>0.95927729550426988</v>
      </c>
      <c r="L22" s="40">
        <v>0</v>
      </c>
      <c r="M22" s="118"/>
    </row>
    <row r="23" spans="2:13" ht="36" x14ac:dyDescent="0.25">
      <c r="B23" s="158"/>
      <c r="C23" s="159"/>
      <c r="D23" s="160"/>
      <c r="E23" s="175"/>
      <c r="F23" s="128" t="s">
        <v>52</v>
      </c>
      <c r="G23" s="21" t="s">
        <v>53</v>
      </c>
      <c r="H23" s="89" t="s">
        <v>54</v>
      </c>
      <c r="I23" s="51">
        <v>457948</v>
      </c>
      <c r="J23" s="52">
        <v>19230</v>
      </c>
      <c r="K23" s="51">
        <f t="shared" si="0"/>
        <v>23.814248569942798</v>
      </c>
      <c r="L23" s="40">
        <v>1</v>
      </c>
      <c r="M23" s="118"/>
    </row>
    <row r="24" spans="2:13" ht="36.75" customHeight="1" x14ac:dyDescent="0.25">
      <c r="B24" s="158"/>
      <c r="C24" s="159"/>
      <c r="D24" s="160"/>
      <c r="E24" s="175"/>
      <c r="F24" s="128" t="s">
        <v>55</v>
      </c>
      <c r="G24" s="21" t="s">
        <v>56</v>
      </c>
      <c r="H24" s="90">
        <v>230</v>
      </c>
      <c r="I24" s="8">
        <v>332</v>
      </c>
      <c r="J24" s="55">
        <v>230</v>
      </c>
      <c r="K24" s="43">
        <f t="shared" si="0"/>
        <v>1.4434782608695653</v>
      </c>
      <c r="L24" s="42">
        <v>1</v>
      </c>
      <c r="M24" s="118"/>
    </row>
    <row r="25" spans="2:13" ht="37.5" customHeight="1" x14ac:dyDescent="0.25">
      <c r="B25" s="158"/>
      <c r="C25" s="159"/>
      <c r="D25" s="160"/>
      <c r="E25" s="175"/>
      <c r="F25" s="162" t="s">
        <v>57</v>
      </c>
      <c r="G25" s="157" t="s">
        <v>58</v>
      </c>
      <c r="H25" s="153">
        <v>0.01</v>
      </c>
      <c r="I25" s="56" t="s">
        <v>59</v>
      </c>
      <c r="J25" s="57">
        <v>441636</v>
      </c>
      <c r="K25" s="56" t="s">
        <v>60</v>
      </c>
      <c r="L25" s="58">
        <v>0</v>
      </c>
      <c r="M25" s="118"/>
    </row>
    <row r="26" spans="2:13" ht="35.25" customHeight="1" x14ac:dyDescent="0.25">
      <c r="B26" s="158"/>
      <c r="C26" s="159"/>
      <c r="D26" s="160"/>
      <c r="E26" s="175"/>
      <c r="F26" s="162"/>
      <c r="G26" s="157"/>
      <c r="H26" s="153"/>
      <c r="I26" s="56" t="s">
        <v>61</v>
      </c>
      <c r="J26" s="57">
        <v>53066</v>
      </c>
      <c r="K26" s="56" t="s">
        <v>62</v>
      </c>
      <c r="L26" s="58">
        <v>1</v>
      </c>
      <c r="M26" s="118"/>
    </row>
    <row r="27" spans="2:13" ht="38.25" x14ac:dyDescent="0.25">
      <c r="B27" s="158"/>
      <c r="C27" s="159"/>
      <c r="D27" s="160"/>
      <c r="E27" s="175"/>
      <c r="F27" s="162" t="s">
        <v>63</v>
      </c>
      <c r="G27" s="157" t="s">
        <v>64</v>
      </c>
      <c r="H27" s="88">
        <v>1</v>
      </c>
      <c r="I27" s="8" t="s">
        <v>191</v>
      </c>
      <c r="J27" s="8" t="s">
        <v>65</v>
      </c>
      <c r="K27" s="58">
        <f>6/(3.6)</f>
        <v>1.6666666666666665</v>
      </c>
      <c r="L27" s="58">
        <v>1</v>
      </c>
      <c r="M27" s="119" t="s">
        <v>192</v>
      </c>
    </row>
    <row r="28" spans="2:13" ht="38.25" x14ac:dyDescent="0.25">
      <c r="B28" s="158"/>
      <c r="C28" s="159"/>
      <c r="D28" s="160"/>
      <c r="E28" s="175"/>
      <c r="F28" s="162"/>
      <c r="G28" s="157"/>
      <c r="H28" s="88">
        <v>1</v>
      </c>
      <c r="I28" s="8" t="s">
        <v>191</v>
      </c>
      <c r="J28" s="8" t="s">
        <v>66</v>
      </c>
      <c r="K28" s="58">
        <f>6/(5.32)</f>
        <v>1.1278195488721805</v>
      </c>
      <c r="L28" s="58">
        <v>1</v>
      </c>
      <c r="M28" s="119" t="s">
        <v>193</v>
      </c>
    </row>
    <row r="29" spans="2:13" ht="38.25" x14ac:dyDescent="0.25">
      <c r="B29" s="158"/>
      <c r="C29" s="159"/>
      <c r="D29" s="160"/>
      <c r="E29" s="175"/>
      <c r="F29" s="162"/>
      <c r="G29" s="157"/>
      <c r="H29" s="88">
        <v>1</v>
      </c>
      <c r="I29" s="8" t="s">
        <v>194</v>
      </c>
      <c r="J29" s="8" t="s">
        <v>197</v>
      </c>
      <c r="K29" s="72">
        <v>1</v>
      </c>
      <c r="L29" s="58">
        <v>1</v>
      </c>
      <c r="M29" s="119" t="s">
        <v>195</v>
      </c>
    </row>
    <row r="30" spans="2:13" ht="38.25" x14ac:dyDescent="0.25">
      <c r="B30" s="158"/>
      <c r="C30" s="159"/>
      <c r="D30" s="160"/>
      <c r="E30" s="175"/>
      <c r="F30" s="162"/>
      <c r="G30" s="157"/>
      <c r="H30" s="88">
        <v>1</v>
      </c>
      <c r="I30" s="8" t="s">
        <v>194</v>
      </c>
      <c r="J30" s="8" t="s">
        <v>198</v>
      </c>
      <c r="K30" s="60">
        <f>2/(1.89)</f>
        <v>1.0582010582010584</v>
      </c>
      <c r="L30" s="60">
        <v>1</v>
      </c>
      <c r="M30" s="119" t="s">
        <v>196</v>
      </c>
    </row>
    <row r="31" spans="2:13" ht="48" x14ac:dyDescent="0.25">
      <c r="B31" s="158"/>
      <c r="C31" s="159"/>
      <c r="D31" s="160"/>
      <c r="E31" s="175"/>
      <c r="F31" s="129" t="s">
        <v>67</v>
      </c>
      <c r="G31" s="23" t="s">
        <v>68</v>
      </c>
      <c r="H31" s="93"/>
      <c r="I31" s="61"/>
      <c r="J31" s="67"/>
      <c r="K31" s="61"/>
      <c r="L31" s="61"/>
      <c r="M31" s="120" t="s">
        <v>200</v>
      </c>
    </row>
    <row r="32" spans="2:13" ht="342" customHeight="1" thickBot="1" x14ac:dyDescent="0.3">
      <c r="B32" s="158"/>
      <c r="C32" s="159"/>
      <c r="D32" s="160"/>
      <c r="E32" s="176"/>
      <c r="F32" s="130" t="s">
        <v>69</v>
      </c>
      <c r="G32" s="23" t="s">
        <v>70</v>
      </c>
      <c r="H32" s="94">
        <v>0.5</v>
      </c>
      <c r="I32" s="62">
        <v>3.5</v>
      </c>
      <c r="J32" s="63">
        <v>7</v>
      </c>
      <c r="K32" s="35">
        <f>+I32/J32</f>
        <v>0.5</v>
      </c>
      <c r="L32" s="58">
        <v>1</v>
      </c>
      <c r="M32" s="118"/>
    </row>
    <row r="33" spans="2:13" ht="24.95" customHeight="1" x14ac:dyDescent="0.25">
      <c r="B33" s="158" t="s">
        <v>71</v>
      </c>
      <c r="C33" s="159" t="s">
        <v>72</v>
      </c>
      <c r="D33" s="164">
        <v>0.95</v>
      </c>
      <c r="E33" s="174" t="s">
        <v>73</v>
      </c>
      <c r="F33" s="162" t="s">
        <v>74</v>
      </c>
      <c r="G33" s="157" t="s">
        <v>75</v>
      </c>
      <c r="H33" s="163">
        <v>0.95</v>
      </c>
      <c r="I33" s="51">
        <v>3</v>
      </c>
      <c r="J33" s="52">
        <v>3</v>
      </c>
      <c r="K33" s="53">
        <f>+I33/J33</f>
        <v>1</v>
      </c>
      <c r="L33" s="42">
        <v>1</v>
      </c>
      <c r="M33" s="118"/>
    </row>
    <row r="34" spans="2:13" ht="24.95" customHeight="1" x14ac:dyDescent="0.25">
      <c r="B34" s="158"/>
      <c r="C34" s="159"/>
      <c r="D34" s="164"/>
      <c r="E34" s="175"/>
      <c r="F34" s="162"/>
      <c r="G34" s="157"/>
      <c r="H34" s="163"/>
      <c r="I34" s="51">
        <v>4</v>
      </c>
      <c r="J34" s="52">
        <v>2</v>
      </c>
      <c r="K34" s="53">
        <f>+I34/J34</f>
        <v>2</v>
      </c>
      <c r="L34" s="42">
        <v>1</v>
      </c>
      <c r="M34" s="118"/>
    </row>
    <row r="35" spans="2:13" ht="60" x14ac:dyDescent="0.25">
      <c r="B35" s="142" t="s">
        <v>27</v>
      </c>
      <c r="C35" s="7" t="s">
        <v>76</v>
      </c>
      <c r="D35" s="143">
        <v>80</v>
      </c>
      <c r="E35" s="175"/>
      <c r="F35" s="128" t="s">
        <v>77</v>
      </c>
      <c r="G35" s="21" t="s">
        <v>78</v>
      </c>
      <c r="H35" s="91">
        <v>0.9</v>
      </c>
      <c r="I35" s="51">
        <v>9</v>
      </c>
      <c r="J35" s="52">
        <v>9</v>
      </c>
      <c r="K35" s="53">
        <f>+I35/J35</f>
        <v>1</v>
      </c>
      <c r="L35" s="42">
        <v>1</v>
      </c>
      <c r="M35" s="118"/>
    </row>
    <row r="36" spans="2:13" ht="60" x14ac:dyDescent="0.25">
      <c r="B36" s="142" t="s">
        <v>79</v>
      </c>
      <c r="C36" s="7" t="s">
        <v>80</v>
      </c>
      <c r="D36" s="144">
        <v>0.6</v>
      </c>
      <c r="E36" s="175"/>
      <c r="F36" s="128" t="s">
        <v>81</v>
      </c>
      <c r="G36" s="21" t="s">
        <v>82</v>
      </c>
      <c r="H36" s="90">
        <v>1</v>
      </c>
      <c r="I36" s="56">
        <v>1</v>
      </c>
      <c r="J36" s="63">
        <v>1</v>
      </c>
      <c r="K36" s="59">
        <v>1</v>
      </c>
      <c r="L36" s="58">
        <v>1</v>
      </c>
      <c r="M36" s="118"/>
    </row>
    <row r="37" spans="2:13" ht="36" x14ac:dyDescent="0.25">
      <c r="B37" s="158" t="s">
        <v>71</v>
      </c>
      <c r="C37" s="159" t="s">
        <v>83</v>
      </c>
      <c r="D37" s="161">
        <v>0.95</v>
      </c>
      <c r="E37" s="175"/>
      <c r="F37" s="128" t="s">
        <v>84</v>
      </c>
      <c r="G37" s="21" t="s">
        <v>85</v>
      </c>
      <c r="H37" s="91" t="s">
        <v>86</v>
      </c>
      <c r="I37" s="51">
        <v>2708</v>
      </c>
      <c r="J37" s="52">
        <v>2808</v>
      </c>
      <c r="K37" s="53">
        <f>+I37/J37</f>
        <v>0.96438746438746437</v>
      </c>
      <c r="L37" s="42">
        <v>1</v>
      </c>
      <c r="M37" s="118"/>
    </row>
    <row r="38" spans="2:13" s="2" customFormat="1" ht="63.75" x14ac:dyDescent="0.25">
      <c r="B38" s="158"/>
      <c r="C38" s="159"/>
      <c r="D38" s="161"/>
      <c r="E38" s="175"/>
      <c r="F38" s="128" t="s">
        <v>87</v>
      </c>
      <c r="G38" s="21" t="s">
        <v>88</v>
      </c>
      <c r="H38" s="103">
        <v>0.03</v>
      </c>
      <c r="I38" s="104" t="s">
        <v>201</v>
      </c>
      <c r="J38" s="105" t="s">
        <v>202</v>
      </c>
      <c r="K38" s="107" t="s">
        <v>89</v>
      </c>
      <c r="L38" s="106">
        <v>0</v>
      </c>
      <c r="M38" s="121" t="s">
        <v>203</v>
      </c>
    </row>
    <row r="39" spans="2:13" ht="36" x14ac:dyDescent="0.25">
      <c r="B39" s="158"/>
      <c r="C39" s="159"/>
      <c r="D39" s="161"/>
      <c r="E39" s="175"/>
      <c r="F39" s="128" t="s">
        <v>90</v>
      </c>
      <c r="G39" s="21" t="s">
        <v>91</v>
      </c>
      <c r="H39" s="90">
        <v>1</v>
      </c>
      <c r="I39" s="33">
        <v>0</v>
      </c>
      <c r="J39" s="34">
        <v>1</v>
      </c>
      <c r="K39" s="33">
        <f>+I39/J39</f>
        <v>0</v>
      </c>
      <c r="L39" s="36">
        <v>0</v>
      </c>
      <c r="M39" s="118"/>
    </row>
    <row r="40" spans="2:13" ht="60" x14ac:dyDescent="0.25">
      <c r="B40" s="158"/>
      <c r="C40" s="159"/>
      <c r="D40" s="161"/>
      <c r="E40" s="175"/>
      <c r="F40" s="128" t="s">
        <v>92</v>
      </c>
      <c r="G40" s="21" t="s">
        <v>93</v>
      </c>
      <c r="H40" s="90">
        <v>450</v>
      </c>
      <c r="I40" s="48">
        <v>729</v>
      </c>
      <c r="J40" s="49">
        <v>450</v>
      </c>
      <c r="K40" s="44">
        <v>1.62</v>
      </c>
      <c r="L40" s="35">
        <v>1</v>
      </c>
      <c r="M40" s="118"/>
    </row>
    <row r="41" spans="2:13" ht="60.75" thickBot="1" x14ac:dyDescent="0.3">
      <c r="B41" s="142" t="s">
        <v>94</v>
      </c>
      <c r="C41" s="7" t="s">
        <v>95</v>
      </c>
      <c r="D41" s="145">
        <v>0.95</v>
      </c>
      <c r="E41" s="176"/>
      <c r="F41" s="131" t="s">
        <v>96</v>
      </c>
      <c r="G41" s="23" t="s">
        <v>97</v>
      </c>
      <c r="H41" s="96">
        <v>0.9</v>
      </c>
      <c r="I41" s="56">
        <v>71</v>
      </c>
      <c r="J41" s="63">
        <v>69</v>
      </c>
      <c r="K41" s="59">
        <v>1.03</v>
      </c>
      <c r="L41" s="58">
        <v>1</v>
      </c>
      <c r="M41" s="118"/>
    </row>
    <row r="42" spans="2:13" ht="60" customHeight="1" x14ac:dyDescent="0.25">
      <c r="B42" s="142" t="s">
        <v>98</v>
      </c>
      <c r="C42" s="7" t="s">
        <v>99</v>
      </c>
      <c r="D42" s="146" t="s">
        <v>100</v>
      </c>
      <c r="E42" s="174" t="s">
        <v>101</v>
      </c>
      <c r="F42" s="132" t="s">
        <v>102</v>
      </c>
      <c r="G42" s="22" t="s">
        <v>103</v>
      </c>
      <c r="H42" s="90">
        <v>7</v>
      </c>
      <c r="I42" s="48">
        <v>7</v>
      </c>
      <c r="J42" s="49">
        <v>7</v>
      </c>
      <c r="K42" s="35">
        <f>+I42/J42</f>
        <v>1</v>
      </c>
      <c r="L42" s="35">
        <v>1</v>
      </c>
      <c r="M42" s="118"/>
    </row>
    <row r="43" spans="2:13" ht="60.75" customHeight="1" x14ac:dyDescent="0.25">
      <c r="B43" s="142" t="s">
        <v>104</v>
      </c>
      <c r="C43" s="7" t="s">
        <v>16</v>
      </c>
      <c r="D43" s="147">
        <v>0.8</v>
      </c>
      <c r="E43" s="175"/>
      <c r="F43" s="132" t="s">
        <v>105</v>
      </c>
      <c r="G43" s="22" t="s">
        <v>106</v>
      </c>
      <c r="H43" s="90"/>
      <c r="I43" s="48"/>
      <c r="J43" s="49"/>
      <c r="K43" s="35"/>
      <c r="L43" s="48"/>
      <c r="M43" s="118" t="s">
        <v>214</v>
      </c>
    </row>
    <row r="44" spans="2:13" ht="72" x14ac:dyDescent="0.25">
      <c r="B44" s="142" t="s">
        <v>107</v>
      </c>
      <c r="C44" s="7" t="s">
        <v>108</v>
      </c>
      <c r="D44" s="148">
        <v>1.49E-2</v>
      </c>
      <c r="E44" s="175"/>
      <c r="F44" s="128" t="s">
        <v>109</v>
      </c>
      <c r="G44" s="21" t="s">
        <v>110</v>
      </c>
      <c r="H44" s="89" t="s">
        <v>111</v>
      </c>
      <c r="I44" s="8">
        <v>629</v>
      </c>
      <c r="J44" s="55">
        <v>760</v>
      </c>
      <c r="K44" s="64">
        <f t="shared" ref="K44:K52" si="1">+I44/J44</f>
        <v>0.82763157894736838</v>
      </c>
      <c r="L44" s="53">
        <v>0.91959999999999997</v>
      </c>
      <c r="M44" s="118"/>
    </row>
    <row r="45" spans="2:13" ht="48" x14ac:dyDescent="0.25">
      <c r="B45" s="158" t="s">
        <v>98</v>
      </c>
      <c r="C45" s="159" t="s">
        <v>80</v>
      </c>
      <c r="D45" s="164">
        <v>0.6</v>
      </c>
      <c r="E45" s="175"/>
      <c r="F45" s="128" t="s">
        <v>112</v>
      </c>
      <c r="G45" s="21" t="s">
        <v>113</v>
      </c>
      <c r="H45" s="89">
        <v>1</v>
      </c>
      <c r="I45" s="8">
        <v>3</v>
      </c>
      <c r="J45" s="55">
        <v>3</v>
      </c>
      <c r="K45" s="43">
        <f t="shared" si="1"/>
        <v>1</v>
      </c>
      <c r="L45" s="42">
        <v>1</v>
      </c>
      <c r="M45" s="118"/>
    </row>
    <row r="46" spans="2:13" ht="56.25" customHeight="1" x14ac:dyDescent="0.25">
      <c r="B46" s="158"/>
      <c r="C46" s="159"/>
      <c r="D46" s="164"/>
      <c r="E46" s="175"/>
      <c r="F46" s="132" t="s">
        <v>114</v>
      </c>
      <c r="G46" s="21" t="s">
        <v>115</v>
      </c>
      <c r="H46" s="88">
        <v>0.95</v>
      </c>
      <c r="I46" s="33">
        <v>354</v>
      </c>
      <c r="J46" s="34">
        <v>389</v>
      </c>
      <c r="K46" s="36">
        <f t="shared" si="1"/>
        <v>0.91002570694087404</v>
      </c>
      <c r="L46" s="65">
        <f>+K46/H46</f>
        <v>0.95792179677986744</v>
      </c>
      <c r="M46" s="118"/>
    </row>
    <row r="47" spans="2:13" ht="72" x14ac:dyDescent="0.25">
      <c r="B47" s="158"/>
      <c r="C47" s="159"/>
      <c r="D47" s="164"/>
      <c r="E47" s="175"/>
      <c r="F47" s="128" t="s">
        <v>116</v>
      </c>
      <c r="G47" s="21" t="s">
        <v>117</v>
      </c>
      <c r="H47" s="90">
        <v>1</v>
      </c>
      <c r="I47" s="33">
        <v>3</v>
      </c>
      <c r="J47" s="34">
        <v>1</v>
      </c>
      <c r="K47" s="44">
        <f t="shared" si="1"/>
        <v>3</v>
      </c>
      <c r="L47" s="44">
        <v>1</v>
      </c>
      <c r="M47" s="118"/>
    </row>
    <row r="48" spans="2:13" ht="52.5" customHeight="1" x14ac:dyDescent="0.25">
      <c r="B48" s="158" t="s">
        <v>107</v>
      </c>
      <c r="C48" s="159" t="s">
        <v>21</v>
      </c>
      <c r="D48" s="165">
        <v>0.1</v>
      </c>
      <c r="E48" s="175"/>
      <c r="F48" s="132" t="s">
        <v>118</v>
      </c>
      <c r="G48" s="21" t="s">
        <v>119</v>
      </c>
      <c r="H48" s="90">
        <v>1</v>
      </c>
      <c r="I48" s="48">
        <v>5</v>
      </c>
      <c r="J48" s="49">
        <v>1</v>
      </c>
      <c r="K48" s="35">
        <f t="shared" si="1"/>
        <v>5</v>
      </c>
      <c r="L48" s="35">
        <v>1</v>
      </c>
      <c r="M48" s="122"/>
    </row>
    <row r="49" spans="2:13" ht="48" x14ac:dyDescent="0.25">
      <c r="B49" s="158"/>
      <c r="C49" s="159"/>
      <c r="D49" s="165"/>
      <c r="E49" s="175"/>
      <c r="F49" s="128" t="s">
        <v>120</v>
      </c>
      <c r="G49" s="21" t="s">
        <v>121</v>
      </c>
      <c r="H49" s="90">
        <v>1</v>
      </c>
      <c r="I49" s="33">
        <v>1</v>
      </c>
      <c r="J49" s="34">
        <v>1</v>
      </c>
      <c r="K49" s="66">
        <f t="shared" si="1"/>
        <v>1</v>
      </c>
      <c r="L49" s="44">
        <v>1</v>
      </c>
      <c r="M49" s="118"/>
    </row>
    <row r="50" spans="2:13" ht="60" x14ac:dyDescent="0.25">
      <c r="B50" s="142" t="s">
        <v>122</v>
      </c>
      <c r="C50" s="7" t="s">
        <v>123</v>
      </c>
      <c r="D50" s="149">
        <v>0.95</v>
      </c>
      <c r="E50" s="175"/>
      <c r="F50" s="131" t="s">
        <v>124</v>
      </c>
      <c r="G50" s="23" t="s">
        <v>125</v>
      </c>
      <c r="H50" s="96">
        <v>0.95</v>
      </c>
      <c r="I50" s="61">
        <v>642</v>
      </c>
      <c r="J50" s="67">
        <v>717</v>
      </c>
      <c r="K50" s="66">
        <f t="shared" si="1"/>
        <v>0.89539748953974896</v>
      </c>
      <c r="L50" s="68">
        <f>+K50/H50</f>
        <v>0.94252367319973585</v>
      </c>
      <c r="M50" s="118"/>
    </row>
    <row r="51" spans="2:13" ht="60" x14ac:dyDescent="0.25">
      <c r="B51" s="158" t="s">
        <v>122</v>
      </c>
      <c r="C51" s="166" t="s">
        <v>126</v>
      </c>
      <c r="D51" s="164">
        <v>0.95</v>
      </c>
      <c r="E51" s="175"/>
      <c r="F51" s="128" t="s">
        <v>127</v>
      </c>
      <c r="G51" s="21" t="s">
        <v>128</v>
      </c>
      <c r="H51" s="88">
        <v>0.3</v>
      </c>
      <c r="I51" s="33">
        <v>159</v>
      </c>
      <c r="J51" s="34">
        <v>159</v>
      </c>
      <c r="K51" s="66">
        <f t="shared" si="1"/>
        <v>1</v>
      </c>
      <c r="L51" s="50">
        <v>1</v>
      </c>
      <c r="M51" s="118"/>
    </row>
    <row r="52" spans="2:13" ht="60" x14ac:dyDescent="0.25">
      <c r="B52" s="158"/>
      <c r="C52" s="166"/>
      <c r="D52" s="164"/>
      <c r="E52" s="175"/>
      <c r="F52" s="128" t="s">
        <v>129</v>
      </c>
      <c r="G52" s="21" t="s">
        <v>130</v>
      </c>
      <c r="H52" s="90">
        <v>2</v>
      </c>
      <c r="I52" s="69">
        <v>2</v>
      </c>
      <c r="J52" s="70">
        <v>2</v>
      </c>
      <c r="K52" s="66">
        <f t="shared" si="1"/>
        <v>1</v>
      </c>
      <c r="L52" s="71">
        <v>1</v>
      </c>
      <c r="M52" s="118"/>
    </row>
    <row r="53" spans="2:13" ht="48" x14ac:dyDescent="0.25">
      <c r="B53" s="158"/>
      <c r="C53" s="166"/>
      <c r="D53" s="164"/>
      <c r="E53" s="175"/>
      <c r="F53" s="128" t="s">
        <v>131</v>
      </c>
      <c r="G53" s="21" t="s">
        <v>132</v>
      </c>
      <c r="H53" s="90"/>
      <c r="I53" s="69"/>
      <c r="J53" s="70"/>
      <c r="K53" s="72"/>
      <c r="L53" s="69"/>
      <c r="M53" s="118" t="s">
        <v>215</v>
      </c>
    </row>
    <row r="54" spans="2:13" ht="91.5" customHeight="1" x14ac:dyDescent="0.25">
      <c r="B54" s="158"/>
      <c r="C54" s="7" t="s">
        <v>133</v>
      </c>
      <c r="D54" s="149">
        <v>0.95</v>
      </c>
      <c r="E54" s="175"/>
      <c r="F54" s="128" t="s">
        <v>134</v>
      </c>
      <c r="G54" s="21" t="s">
        <v>135</v>
      </c>
      <c r="H54" s="89">
        <v>1</v>
      </c>
      <c r="I54" s="51">
        <v>1</v>
      </c>
      <c r="J54" s="52">
        <v>1</v>
      </c>
      <c r="K54" s="66">
        <f>+I54/J54</f>
        <v>1</v>
      </c>
      <c r="L54" s="73">
        <v>1</v>
      </c>
      <c r="M54" s="118"/>
    </row>
    <row r="55" spans="2:13" ht="54.75" customHeight="1" x14ac:dyDescent="0.25">
      <c r="B55" s="158"/>
      <c r="C55" s="159" t="s">
        <v>80</v>
      </c>
      <c r="D55" s="161">
        <v>0.6</v>
      </c>
      <c r="E55" s="175"/>
      <c r="F55" s="129" t="s">
        <v>136</v>
      </c>
      <c r="G55" s="21" t="s">
        <v>137</v>
      </c>
      <c r="H55" s="88">
        <v>1</v>
      </c>
      <c r="I55" s="33">
        <v>161</v>
      </c>
      <c r="J55" s="34">
        <v>161</v>
      </c>
      <c r="K55" s="66">
        <f>+I55/J55</f>
        <v>1</v>
      </c>
      <c r="L55" s="35">
        <v>1</v>
      </c>
      <c r="M55" s="118"/>
    </row>
    <row r="56" spans="2:13" ht="156" x14ac:dyDescent="0.25">
      <c r="B56" s="158"/>
      <c r="C56" s="159"/>
      <c r="D56" s="161"/>
      <c r="E56" s="175"/>
      <c r="F56" s="129" t="s">
        <v>138</v>
      </c>
      <c r="G56" s="22" t="s">
        <v>139</v>
      </c>
      <c r="H56" s="97">
        <v>0.7</v>
      </c>
      <c r="I56" s="30">
        <v>8794830045</v>
      </c>
      <c r="J56" s="31">
        <v>11188805657</v>
      </c>
      <c r="K56" s="74">
        <f>+I56/J56</f>
        <v>0.78603832389364381</v>
      </c>
      <c r="L56" s="35">
        <v>1</v>
      </c>
      <c r="M56" s="118"/>
    </row>
    <row r="57" spans="2:13" ht="36" x14ac:dyDescent="0.25">
      <c r="B57" s="158"/>
      <c r="C57" s="159"/>
      <c r="D57" s="161"/>
      <c r="E57" s="175"/>
      <c r="F57" s="132" t="s">
        <v>140</v>
      </c>
      <c r="G57" s="23" t="s">
        <v>141</v>
      </c>
      <c r="H57" s="93"/>
      <c r="I57" s="75"/>
      <c r="J57" s="76"/>
      <c r="K57" s="35"/>
      <c r="L57" s="75"/>
      <c r="M57" s="118" t="s">
        <v>215</v>
      </c>
    </row>
    <row r="58" spans="2:13" ht="48" x14ac:dyDescent="0.25">
      <c r="B58" s="158"/>
      <c r="C58" s="159"/>
      <c r="D58" s="161"/>
      <c r="E58" s="175"/>
      <c r="F58" s="129" t="s">
        <v>142</v>
      </c>
      <c r="G58" s="22" t="s">
        <v>143</v>
      </c>
      <c r="H58" s="88">
        <v>1</v>
      </c>
      <c r="I58" s="33">
        <v>362</v>
      </c>
      <c r="J58" s="34">
        <v>365</v>
      </c>
      <c r="K58" s="32">
        <f>+I58/J58</f>
        <v>0.99178082191780825</v>
      </c>
      <c r="L58" s="32">
        <v>0.99180000000000001</v>
      </c>
      <c r="M58" s="118"/>
    </row>
    <row r="59" spans="2:13" ht="48" x14ac:dyDescent="0.25">
      <c r="B59" s="158"/>
      <c r="C59" s="159"/>
      <c r="D59" s="161"/>
      <c r="E59" s="175"/>
      <c r="F59" s="128" t="s">
        <v>144</v>
      </c>
      <c r="G59" s="21" t="s">
        <v>145</v>
      </c>
      <c r="H59" s="90"/>
      <c r="I59" s="33"/>
      <c r="J59" s="34"/>
      <c r="K59" s="48"/>
      <c r="L59" s="48"/>
      <c r="M59" s="120" t="s">
        <v>200</v>
      </c>
    </row>
    <row r="60" spans="2:13" ht="29.25" customHeight="1" thickBot="1" x14ac:dyDescent="0.3">
      <c r="B60" s="158"/>
      <c r="C60" s="159"/>
      <c r="D60" s="161"/>
      <c r="E60" s="176"/>
      <c r="F60" s="131" t="s">
        <v>146</v>
      </c>
      <c r="G60" s="110" t="s">
        <v>147</v>
      </c>
      <c r="H60" s="93">
        <v>2</v>
      </c>
      <c r="I60" s="61">
        <v>0</v>
      </c>
      <c r="J60" s="67">
        <v>2</v>
      </c>
      <c r="K60" s="77">
        <f>+I60/J60</f>
        <v>0</v>
      </c>
      <c r="L60" s="68">
        <v>0</v>
      </c>
      <c r="M60" s="118"/>
    </row>
    <row r="61" spans="2:13" ht="84" x14ac:dyDescent="0.25">
      <c r="B61" s="158" t="s">
        <v>94</v>
      </c>
      <c r="C61" s="159" t="s">
        <v>148</v>
      </c>
      <c r="D61" s="161">
        <v>0.95</v>
      </c>
      <c r="E61" s="174" t="s">
        <v>149</v>
      </c>
      <c r="F61" s="162" t="s">
        <v>150</v>
      </c>
      <c r="G61" s="21" t="s">
        <v>151</v>
      </c>
      <c r="H61" s="89">
        <v>60</v>
      </c>
      <c r="I61" s="30">
        <v>151</v>
      </c>
      <c r="J61" s="31">
        <v>60</v>
      </c>
      <c r="K61" s="77">
        <f>+I61/J61</f>
        <v>2.5166666666666666</v>
      </c>
      <c r="L61" s="73">
        <v>1</v>
      </c>
      <c r="M61" s="118"/>
    </row>
    <row r="62" spans="2:13" ht="84" x14ac:dyDescent="0.25">
      <c r="B62" s="158"/>
      <c r="C62" s="159"/>
      <c r="D62" s="161"/>
      <c r="E62" s="175"/>
      <c r="F62" s="162"/>
      <c r="G62" s="21" t="s">
        <v>151</v>
      </c>
      <c r="H62" s="88">
        <v>0.8</v>
      </c>
      <c r="I62" s="78">
        <v>0.92300000000000004</v>
      </c>
      <c r="J62" s="79">
        <v>0.8</v>
      </c>
      <c r="K62" s="77">
        <f>+I62/J62</f>
        <v>1.1537500000000001</v>
      </c>
      <c r="L62" s="73">
        <v>1</v>
      </c>
      <c r="M62" s="118"/>
    </row>
    <row r="63" spans="2:13" ht="72.75" thickBot="1" x14ac:dyDescent="0.3">
      <c r="B63" s="158"/>
      <c r="C63" s="159"/>
      <c r="D63" s="161"/>
      <c r="E63" s="176"/>
      <c r="F63" s="128" t="s">
        <v>152</v>
      </c>
      <c r="G63" s="21" t="s">
        <v>153</v>
      </c>
      <c r="H63" s="98">
        <v>147</v>
      </c>
      <c r="I63" s="48">
        <v>199</v>
      </c>
      <c r="J63" s="49">
        <v>147</v>
      </c>
      <c r="K63" s="77">
        <f>+I63/J63</f>
        <v>1.3537414965986394</v>
      </c>
      <c r="L63" s="35">
        <v>1</v>
      </c>
      <c r="M63" s="118"/>
    </row>
    <row r="64" spans="2:13" ht="60.75" thickBot="1" x14ac:dyDescent="0.3">
      <c r="B64" s="158" t="s">
        <v>79</v>
      </c>
      <c r="C64" s="16" t="s">
        <v>154</v>
      </c>
      <c r="D64" s="150" t="s">
        <v>155</v>
      </c>
      <c r="E64" s="134" t="s">
        <v>156</v>
      </c>
      <c r="F64" s="128" t="s">
        <v>157</v>
      </c>
      <c r="G64" s="21" t="s">
        <v>158</v>
      </c>
      <c r="H64" s="98"/>
      <c r="I64" s="48"/>
      <c r="J64" s="49"/>
      <c r="K64" s="35"/>
      <c r="L64" s="48"/>
      <c r="M64" s="118" t="s">
        <v>215</v>
      </c>
    </row>
    <row r="65" spans="2:17" ht="51" x14ac:dyDescent="0.25">
      <c r="B65" s="158"/>
      <c r="C65" s="16" t="s">
        <v>154</v>
      </c>
      <c r="D65" s="150" t="s">
        <v>155</v>
      </c>
      <c r="E65" s="174" t="s">
        <v>159</v>
      </c>
      <c r="F65" s="162" t="s">
        <v>160</v>
      </c>
      <c r="G65" s="21" t="s">
        <v>161</v>
      </c>
      <c r="H65" s="90">
        <v>3</v>
      </c>
      <c r="I65" s="33">
        <v>3</v>
      </c>
      <c r="J65" s="34">
        <v>3</v>
      </c>
      <c r="K65" s="44">
        <f t="shared" ref="K65:K75" si="2">+I65/J65</f>
        <v>1</v>
      </c>
      <c r="L65" s="167">
        <v>0.67</v>
      </c>
      <c r="M65" s="118"/>
      <c r="P65" s="9"/>
      <c r="Q65" s="10">
        <v>0.33</v>
      </c>
    </row>
    <row r="66" spans="2:17" ht="24" x14ac:dyDescent="0.25">
      <c r="B66" s="158"/>
      <c r="C66" s="16"/>
      <c r="D66" s="150"/>
      <c r="E66" s="175"/>
      <c r="F66" s="162"/>
      <c r="G66" s="21" t="s">
        <v>161</v>
      </c>
      <c r="H66" s="90">
        <v>3</v>
      </c>
      <c r="I66" s="33">
        <v>1</v>
      </c>
      <c r="J66" s="34">
        <v>3</v>
      </c>
      <c r="K66" s="44">
        <f t="shared" si="2"/>
        <v>0.33333333333333331</v>
      </c>
      <c r="L66" s="167"/>
      <c r="M66" s="118"/>
      <c r="P66" s="9"/>
      <c r="Q66" s="10"/>
    </row>
    <row r="67" spans="2:17" ht="64.5" thickBot="1" x14ac:dyDescent="0.3">
      <c r="B67" s="158"/>
      <c r="C67" s="16" t="s">
        <v>162</v>
      </c>
      <c r="D67" s="150" t="s">
        <v>155</v>
      </c>
      <c r="E67" s="176"/>
      <c r="F67" s="131" t="s">
        <v>163</v>
      </c>
      <c r="G67" s="23" t="s">
        <v>164</v>
      </c>
      <c r="H67" s="93">
        <v>3</v>
      </c>
      <c r="I67" s="80">
        <v>3</v>
      </c>
      <c r="J67" s="34">
        <v>3</v>
      </c>
      <c r="K67" s="44">
        <f t="shared" si="2"/>
        <v>1</v>
      </c>
      <c r="L67" s="36">
        <v>1</v>
      </c>
      <c r="M67" s="118"/>
    </row>
    <row r="68" spans="2:17" ht="60" x14ac:dyDescent="0.25">
      <c r="B68" s="168" t="s">
        <v>165</v>
      </c>
      <c r="C68" s="159" t="s">
        <v>166</v>
      </c>
      <c r="D68" s="170" t="s">
        <v>167</v>
      </c>
      <c r="E68" s="177" t="s">
        <v>168</v>
      </c>
      <c r="F68" s="128" t="s">
        <v>169</v>
      </c>
      <c r="G68" s="21" t="s">
        <v>170</v>
      </c>
      <c r="H68" s="99">
        <v>14845023577.365601</v>
      </c>
      <c r="I68" s="81">
        <v>91344750085</v>
      </c>
      <c r="J68" s="82">
        <v>64328435501.917603</v>
      </c>
      <c r="K68" s="65">
        <f t="shared" si="2"/>
        <v>1.4199746872792678</v>
      </c>
      <c r="L68" s="35">
        <v>1</v>
      </c>
      <c r="M68" s="120" t="s">
        <v>204</v>
      </c>
    </row>
    <row r="69" spans="2:17" ht="72" x14ac:dyDescent="0.25">
      <c r="B69" s="168"/>
      <c r="C69" s="159"/>
      <c r="D69" s="170"/>
      <c r="E69" s="178"/>
      <c r="F69" s="128" t="s">
        <v>171</v>
      </c>
      <c r="G69" s="21" t="s">
        <v>172</v>
      </c>
      <c r="H69" s="100">
        <v>67222504152.299995</v>
      </c>
      <c r="I69" s="83">
        <v>148565179778</v>
      </c>
      <c r="J69" s="84">
        <v>168056260380.75</v>
      </c>
      <c r="K69" s="65">
        <f t="shared" si="2"/>
        <v>0.88402050266624521</v>
      </c>
      <c r="L69" s="65">
        <v>0.88400000000000001</v>
      </c>
      <c r="M69" s="120" t="s">
        <v>204</v>
      </c>
    </row>
    <row r="70" spans="2:17" ht="72" x14ac:dyDescent="0.25">
      <c r="B70" s="168"/>
      <c r="C70" s="159"/>
      <c r="D70" s="170"/>
      <c r="E70" s="178"/>
      <c r="F70" s="132" t="s">
        <v>173</v>
      </c>
      <c r="G70" s="21" t="s">
        <v>174</v>
      </c>
      <c r="H70" s="95">
        <v>0.3</v>
      </c>
      <c r="I70" s="33">
        <v>5874939579</v>
      </c>
      <c r="J70" s="34">
        <v>27003846691.290001</v>
      </c>
      <c r="K70" s="65">
        <f t="shared" si="2"/>
        <v>0.21755935908549437</v>
      </c>
      <c r="L70" s="65">
        <v>0.21759999999999999</v>
      </c>
      <c r="M70" s="120" t="s">
        <v>204</v>
      </c>
    </row>
    <row r="71" spans="2:17" ht="77.25" x14ac:dyDescent="0.25">
      <c r="B71" s="168"/>
      <c r="C71" s="159" t="s">
        <v>175</v>
      </c>
      <c r="D71" s="171">
        <v>0.9</v>
      </c>
      <c r="E71" s="178"/>
      <c r="F71" s="132" t="s">
        <v>176</v>
      </c>
      <c r="G71" s="21" t="s">
        <v>177</v>
      </c>
      <c r="H71" s="95"/>
      <c r="I71" s="111">
        <v>39313996383</v>
      </c>
      <c r="J71" s="52">
        <v>39818148371</v>
      </c>
      <c r="K71" s="112">
        <f t="shared" si="2"/>
        <v>0.98733863806768118</v>
      </c>
      <c r="L71" s="65">
        <v>0.98729999999999996</v>
      </c>
      <c r="M71" s="120" t="s">
        <v>205</v>
      </c>
    </row>
    <row r="72" spans="2:17" ht="24.95" customHeight="1" x14ac:dyDescent="0.25">
      <c r="B72" s="168"/>
      <c r="C72" s="159"/>
      <c r="D72" s="171"/>
      <c r="E72" s="178"/>
      <c r="F72" s="162" t="s">
        <v>178</v>
      </c>
      <c r="G72" s="157" t="s">
        <v>179</v>
      </c>
      <c r="H72" s="92">
        <v>0.85</v>
      </c>
      <c r="I72" s="51">
        <v>13773644589</v>
      </c>
      <c r="J72" s="52">
        <v>18721501375</v>
      </c>
      <c r="K72" s="40">
        <f t="shared" si="2"/>
        <v>0.73571260729082422</v>
      </c>
      <c r="L72" s="40">
        <f>+K72/H72</f>
        <v>0.86554424387155793</v>
      </c>
      <c r="M72" s="118"/>
    </row>
    <row r="73" spans="2:17" ht="24.95" customHeight="1" x14ac:dyDescent="0.25">
      <c r="B73" s="168"/>
      <c r="C73" s="159"/>
      <c r="D73" s="171"/>
      <c r="E73" s="178"/>
      <c r="F73" s="162"/>
      <c r="G73" s="157"/>
      <c r="H73" s="95" t="s">
        <v>206</v>
      </c>
      <c r="I73" s="51">
        <v>54</v>
      </c>
      <c r="J73" s="52">
        <v>90</v>
      </c>
      <c r="K73" s="40">
        <f t="shared" si="2"/>
        <v>0.6</v>
      </c>
      <c r="L73" s="40">
        <v>0.6</v>
      </c>
      <c r="M73" s="118"/>
    </row>
    <row r="74" spans="2:17" ht="63.75" x14ac:dyDescent="0.25">
      <c r="B74" s="168"/>
      <c r="C74" s="159"/>
      <c r="D74" s="171"/>
      <c r="E74" s="178"/>
      <c r="F74" s="180" t="s">
        <v>180</v>
      </c>
      <c r="G74" s="157" t="s">
        <v>208</v>
      </c>
      <c r="H74" s="101" t="s">
        <v>181</v>
      </c>
      <c r="I74" s="51">
        <v>5426532666</v>
      </c>
      <c r="J74" s="52">
        <v>5426532666</v>
      </c>
      <c r="K74" s="43">
        <f t="shared" si="2"/>
        <v>1</v>
      </c>
      <c r="L74" s="73">
        <v>1</v>
      </c>
      <c r="M74" s="118"/>
    </row>
    <row r="75" spans="2:17" ht="24.95" customHeight="1" x14ac:dyDescent="0.25">
      <c r="B75" s="168"/>
      <c r="C75" s="159"/>
      <c r="D75" s="171"/>
      <c r="E75" s="178"/>
      <c r="F75" s="180"/>
      <c r="G75" s="157"/>
      <c r="H75" s="101" t="s">
        <v>207</v>
      </c>
      <c r="I75" s="51">
        <v>35</v>
      </c>
      <c r="J75" s="52">
        <v>23</v>
      </c>
      <c r="K75" s="43">
        <f t="shared" si="2"/>
        <v>1.5217391304347827</v>
      </c>
      <c r="L75" s="36">
        <v>1</v>
      </c>
      <c r="M75" s="118"/>
    </row>
    <row r="76" spans="2:17" ht="63.75" x14ac:dyDescent="0.25">
      <c r="B76" s="168"/>
      <c r="C76" s="159"/>
      <c r="D76" s="171"/>
      <c r="E76" s="178"/>
      <c r="F76" s="128" t="s">
        <v>182</v>
      </c>
      <c r="G76" s="21" t="s">
        <v>183</v>
      </c>
      <c r="H76" s="95">
        <v>0.02</v>
      </c>
      <c r="I76" s="16" t="s">
        <v>209</v>
      </c>
      <c r="J76" s="85" t="s">
        <v>210</v>
      </c>
      <c r="K76" s="16" t="s">
        <v>211</v>
      </c>
      <c r="L76" s="86">
        <v>0</v>
      </c>
      <c r="M76" s="118"/>
    </row>
    <row r="77" spans="2:17" ht="63.75" x14ac:dyDescent="0.25">
      <c r="B77" s="168"/>
      <c r="C77" s="159"/>
      <c r="D77" s="171"/>
      <c r="E77" s="178"/>
      <c r="F77" s="128" t="s">
        <v>184</v>
      </c>
      <c r="G77" s="21" t="s">
        <v>185</v>
      </c>
      <c r="H77" s="102">
        <v>3569</v>
      </c>
      <c r="I77" s="51" t="s">
        <v>212</v>
      </c>
      <c r="J77" s="52" t="s">
        <v>213</v>
      </c>
      <c r="K77" s="65">
        <f>(((289457-272582))/289457)</f>
        <v>5.8298814677136844E-2</v>
      </c>
      <c r="L77" s="36">
        <v>1</v>
      </c>
      <c r="M77" s="118"/>
    </row>
    <row r="78" spans="2:17" ht="47.25" customHeight="1" thickBot="1" x14ac:dyDescent="0.3">
      <c r="B78" s="169"/>
      <c r="C78" s="151" t="s">
        <v>186</v>
      </c>
      <c r="D78" s="152">
        <v>0.87</v>
      </c>
      <c r="E78" s="179"/>
      <c r="F78" s="133" t="s">
        <v>187</v>
      </c>
      <c r="G78" s="24" t="s">
        <v>188</v>
      </c>
      <c r="H78" s="123"/>
      <c r="I78" s="124"/>
      <c r="J78" s="125"/>
      <c r="K78" s="124"/>
      <c r="L78" s="124"/>
      <c r="M78" s="126"/>
    </row>
    <row r="81" spans="2:7" ht="18.75" x14ac:dyDescent="0.3">
      <c r="C81" s="11"/>
    </row>
    <row r="82" spans="2:7" ht="18.75" x14ac:dyDescent="0.3">
      <c r="C82" s="172" t="s">
        <v>189</v>
      </c>
      <c r="D82" s="172"/>
      <c r="E82" s="172"/>
    </row>
    <row r="83" spans="2:7" ht="18.75" x14ac:dyDescent="0.3">
      <c r="C83" s="173" t="s">
        <v>190</v>
      </c>
      <c r="D83" s="173"/>
      <c r="E83" s="173"/>
    </row>
    <row r="87" spans="2:7" ht="18.75" x14ac:dyDescent="0.3">
      <c r="B87" s="13"/>
      <c r="C87" s="11"/>
      <c r="D87" s="13"/>
      <c r="E87" s="14"/>
      <c r="F87" s="20"/>
      <c r="G87" s="27"/>
    </row>
    <row r="88" spans="2:7" ht="18.75" x14ac:dyDescent="0.3">
      <c r="C88" s="15"/>
    </row>
  </sheetData>
  <mergeCells count="71">
    <mergeCell ref="M5:M6"/>
    <mergeCell ref="D5:D6"/>
    <mergeCell ref="E5:E6"/>
    <mergeCell ref="F5:F6"/>
    <mergeCell ref="G5:G6"/>
    <mergeCell ref="H5:H6"/>
    <mergeCell ref="I5:L5"/>
    <mergeCell ref="F72:F73"/>
    <mergeCell ref="G74:G75"/>
    <mergeCell ref="F74:F75"/>
    <mergeCell ref="F11:F15"/>
    <mergeCell ref="F17:F18"/>
    <mergeCell ref="F25:F26"/>
    <mergeCell ref="F27:F30"/>
    <mergeCell ref="F33:F34"/>
    <mergeCell ref="F61:F62"/>
    <mergeCell ref="G72:G73"/>
    <mergeCell ref="C82:E82"/>
    <mergeCell ref="C83:E83"/>
    <mergeCell ref="E7:E32"/>
    <mergeCell ref="E33:E41"/>
    <mergeCell ref="E42:E60"/>
    <mergeCell ref="E61:E63"/>
    <mergeCell ref="E65:E67"/>
    <mergeCell ref="E68:E78"/>
    <mergeCell ref="B68:B78"/>
    <mergeCell ref="C68:C70"/>
    <mergeCell ref="D68:D70"/>
    <mergeCell ref="C71:C77"/>
    <mergeCell ref="D71:D77"/>
    <mergeCell ref="B61:B63"/>
    <mergeCell ref="C61:C63"/>
    <mergeCell ref="D61:D63"/>
    <mergeCell ref="B64:B67"/>
    <mergeCell ref="L65:L66"/>
    <mergeCell ref="F65:F66"/>
    <mergeCell ref="B48:B49"/>
    <mergeCell ref="C48:C49"/>
    <mergeCell ref="D48:D49"/>
    <mergeCell ref="B51:B60"/>
    <mergeCell ref="C51:C53"/>
    <mergeCell ref="D51:D53"/>
    <mergeCell ref="C55:C60"/>
    <mergeCell ref="D55:D60"/>
    <mergeCell ref="H33:H34"/>
    <mergeCell ref="B37:B40"/>
    <mergeCell ref="C37:C40"/>
    <mergeCell ref="D37:D40"/>
    <mergeCell ref="B45:B47"/>
    <mergeCell ref="C45:C47"/>
    <mergeCell ref="D45:D47"/>
    <mergeCell ref="B33:B34"/>
    <mergeCell ref="C33:C34"/>
    <mergeCell ref="D33:D34"/>
    <mergeCell ref="G33:G34"/>
    <mergeCell ref="H25:H26"/>
    <mergeCell ref="E1:G1"/>
    <mergeCell ref="E2:G2"/>
    <mergeCell ref="B4:D4"/>
    <mergeCell ref="E4:G4"/>
    <mergeCell ref="G25:G26"/>
    <mergeCell ref="B16:B32"/>
    <mergeCell ref="C16:C32"/>
    <mergeCell ref="D16:D32"/>
    <mergeCell ref="G17:G18"/>
    <mergeCell ref="G27:G30"/>
    <mergeCell ref="B11:B15"/>
    <mergeCell ref="C11:C15"/>
    <mergeCell ref="D11:D15"/>
    <mergeCell ref="G11:G15"/>
    <mergeCell ref="F9:F10"/>
  </mergeCells>
  <printOptions horizontalCentered="1"/>
  <pageMargins left="0.25" right="0.25" top="0.75" bottom="0.75" header="0.3" footer="0.3"/>
  <pageSetup scale="49" orientation="landscape" r:id="rId1"/>
  <headerFooter>
    <oddFooter>&amp;LAcuerdo N° 003 - 2019 de enero 30 de 2019</oddFooter>
  </headerFooter>
  <rowBreaks count="5" manualBreakCount="5">
    <brk id="20" max="12" man="1"/>
    <brk id="36" max="12" man="1"/>
    <brk id="50" max="12" man="1"/>
    <brk id="63" max="12" man="1"/>
    <brk id="83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DEFINITIVO</vt:lpstr>
      <vt:lpstr>DEFINITIVO!Área_de_impresión</vt:lpstr>
      <vt:lpstr>DEFINITIVO!Títulos_a_imprimir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022-desint-304</cp:lastModifiedBy>
  <cp:lastPrinted>2019-11-15T16:07:52Z</cp:lastPrinted>
  <dcterms:created xsi:type="dcterms:W3CDTF">2019-11-05T16:27:10Z</dcterms:created>
  <dcterms:modified xsi:type="dcterms:W3CDTF">2020-06-12T20:06:07Z</dcterms:modified>
</cp:coreProperties>
</file>